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5"/>
  </bookViews>
  <sheets>
    <sheet name="Додаток 1 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definedNames>
    <definedName name="_xlnm.Print_Titles" localSheetId="0">'Додаток 1 '!$10:$12</definedName>
    <definedName name="_xlnm.Print_Titles" localSheetId="3">'Додаток 4'!$A:$B</definedName>
    <definedName name="_xlnm.Print_Titles" localSheetId="5">'Додаток 6'!$9:$9</definedName>
    <definedName name="_xlnm.Print_Area" localSheetId="3">'Додаток 4'!$A$1:$H$27</definedName>
  </definedNames>
  <calcPr fullCalcOnLoad="1"/>
</workbook>
</file>

<file path=xl/sharedStrings.xml><?xml version="1.0" encoding="utf-8"?>
<sst xmlns="http://schemas.openxmlformats.org/spreadsheetml/2006/main" count="498" uniqueCount="294">
  <si>
    <t>ЗАТВЕРДЖЕНО</t>
  </si>
  <si>
    <t>Нетішинської міської ради VII скликання</t>
  </si>
  <si>
    <t>(грн.)</t>
  </si>
  <si>
    <t>Код</t>
  </si>
  <si>
    <t>Всього</t>
  </si>
  <si>
    <t>Загальний фонд</t>
  </si>
  <si>
    <t>Спеціальний фонд</t>
  </si>
  <si>
    <t>в т.ч. бюджет розвитку</t>
  </si>
  <si>
    <t>Секретар міської ради</t>
  </si>
  <si>
    <t>О.В.Хоменко</t>
  </si>
  <si>
    <t>Погоджено:</t>
  </si>
  <si>
    <t>Додаток 5</t>
  </si>
  <si>
    <t xml:space="preserve">Код програмної класифікації видатків та кредитування місцевих бюджетів </t>
  </si>
  <si>
    <t>Код ТПКВКМБ / ТКВКБМС</t>
  </si>
  <si>
    <t>Код ФКВКБ</t>
  </si>
  <si>
    <t>Назва головного розпорядника коштів, відповідального виконавця, бюдетної програми або напрямку видатків згідно з типовою відомчою /ТПКВКМБ/ ТКВКБМС</t>
  </si>
  <si>
    <t>Назва об’єктів відповідно до проектно-кошторисної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</si>
  <si>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</si>
  <si>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</si>
  <si>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</si>
  <si>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</si>
  <si>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Капітальні видатки</t>
  </si>
  <si>
    <t xml:space="preserve">Всього видатків </t>
  </si>
  <si>
    <t>РАЗОМ</t>
  </si>
  <si>
    <t xml:space="preserve"> </t>
  </si>
  <si>
    <t>0600000</t>
  </si>
  <si>
    <t>0610000</t>
  </si>
  <si>
    <t>Управління освіти виконавчого комітету Нетішинської міської ради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</si>
  <si>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</si>
  <si>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</si>
  <si>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</si>
  <si>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</si>
  <si>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</si>
  <si>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</si>
  <si>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</si>
  <si>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</si>
  <si>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</si>
  <si>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</si>
  <si>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Управління освіти виконавчого  комітету Нетішинської міської ради</t>
  </si>
  <si>
    <t xml:space="preserve">Нетішинської міської ради </t>
  </si>
  <si>
    <t>VII скликання</t>
  </si>
  <si>
    <t>грн.</t>
  </si>
  <si>
    <t>м. Нетішин</t>
  </si>
  <si>
    <t>Зміни до переліку об’єктів,                                                                                                                                         видатки на які у 2018 році будуть проводитися за рахунок коштів бюджету розвитку</t>
  </si>
  <si>
    <t>0200000</t>
  </si>
  <si>
    <t>Виконавчий комітет Нетішинської міської ради</t>
  </si>
  <si>
    <t>0210000</t>
  </si>
  <si>
    <t>Додаток 6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</si>
  <si>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</si>
  <si>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напрямку видатків згідно з типовою відомчою /ТПКВКМБ/ ТКВКБМС</t>
  </si>
  <si>
    <t>Найменування місцевох (регіональної) програми</t>
  </si>
  <si>
    <t xml:space="preserve">Спеціальний фонд </t>
  </si>
  <si>
    <t>Разом загальний та спеціальний фонди</t>
  </si>
  <si>
    <t>Зміни до переліку місцевих (регіональних) програм, які фінансуватимуться за рахунок коштів бюджету міста у 2018 році</t>
  </si>
  <si>
    <t>Додаток 2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</si>
  <si>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</si>
  <si>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</si>
  <si>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</si>
  <si>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</si>
  <si>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</si>
  <si>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0620</t>
  </si>
  <si>
    <t>Програма благоустрою міста Нетішин на 2017-2019 роки</t>
  </si>
  <si>
    <t>Фінансування бюджет  міста Нетішин на 2018 рік</t>
  </si>
  <si>
    <t>Передача коштів із спеціального до загального фонду бюджету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</si>
  <si>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</si>
  <si>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</si>
  <si>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</si>
  <si>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Додаток 3</t>
  </si>
  <si>
    <t>0611020</t>
  </si>
  <si>
    <t>6030</t>
  </si>
  <si>
    <t>Організація благоустрою населених пунктів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</si>
  <si>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</si>
  <si>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</si>
  <si>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</si>
  <si>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</si>
  <si>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РОЗПОДІЛ</t>
  </si>
  <si>
    <t>видатків бюджет  міста Нетішин на 2018 рік</t>
  </si>
  <si>
    <t>0216030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</si>
  <si>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</si>
  <si>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</si>
  <si>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</si>
  <si>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</si>
  <si>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1500000</t>
  </si>
  <si>
    <t>Управління капітального будівництва виконавчого комітету міської ради</t>
  </si>
  <si>
    <t>1510000</t>
  </si>
  <si>
    <t>Управління капітального будівництва виконавчого комітету Нетішинської міської ради</t>
  </si>
  <si>
    <t>Зміни до доходів бюджету міста Нетішин на 2018 рік</t>
  </si>
  <si>
    <t>Найменування згідно з класифікацією доходів бюджету</t>
  </si>
  <si>
    <t>Офіційні трансферти  </t>
  </si>
  <si>
    <t>Субвенції з місцевих бюджетів іншим місцевим бюджетам </t>
  </si>
  <si>
    <t>ВСЬОГО ДОХОДІВ</t>
  </si>
  <si>
    <t>Начальник фінансового управління</t>
  </si>
  <si>
    <t>виконавчого комітету міської ради</t>
  </si>
  <si>
    <t>В.Ф.Кравчук</t>
  </si>
  <si>
    <t>19.10.2018 № 46/</t>
  </si>
  <si>
    <t>Освітня субвенція з державного бюджету місцевим бюджетам</t>
  </si>
  <si>
    <t>Інші субвенції з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</si>
  <si>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</si>
  <si>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</si>
  <si>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</si>
  <si>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</si>
  <si>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</si>
  <si>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</si>
  <si>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</si>
  <si>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</si>
  <si>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</si>
  <si>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</si>
  <si>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</si>
  <si>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</si>
  <si>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</si>
  <si>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</si>
  <si>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</si>
  <si>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Земельний податок з фізичних осіб 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</si>
  <si>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</si>
  <si>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</si>
  <si>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</si>
  <si>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</si>
  <si>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</si>
  <si>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</si>
  <si>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</si>
  <si>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</si>
  <si>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</si>
  <si>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</si>
  <si>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</si>
  <si>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</si>
  <si>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</si>
  <si>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</si>
  <si>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</si>
  <si>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</si>
  <si>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РАЗОМ ДОХОДІВ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</si>
  <si>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</si>
  <si>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Інші надходження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</si>
  <si>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</si>
  <si>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</si>
  <si>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</si>
  <si>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</si>
  <si>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>Кошти від продажу землі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</si>
  <si>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</si>
  <si>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</si>
  <si>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</si>
  <si>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</si>
  <si>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</si>
  <si>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</si>
  <si>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</si>
  <si>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продажу землі і нематеріальних активів</t>
  </si>
  <si>
    <t xml:space="preserve">рішенням сорок шостої сесії </t>
  </si>
  <si>
    <t>Додаток 1</t>
  </si>
  <si>
    <t>0212020</t>
  </si>
  <si>
    <t>2020</t>
  </si>
  <si>
    <t>0732</t>
  </si>
  <si>
    <t>Спеціалізована стаціонарна медична допомога населенню</t>
  </si>
  <si>
    <t>0216015</t>
  </si>
  <si>
    <t>6015</t>
  </si>
  <si>
    <t>Забезпечення надійної та безперебійної експлуатації ліфтів</t>
  </si>
  <si>
    <t>0216083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</si>
  <si>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</si>
  <si>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</si>
  <si>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0219270</t>
  </si>
  <si>
    <t>9270</t>
  </si>
  <si>
    <t>0180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</si>
  <si>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</si>
  <si>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3700000</t>
  </si>
  <si>
    <t>3710000</t>
  </si>
  <si>
    <t>3710160</t>
  </si>
  <si>
    <t>Керівництво і управління у відповідній сфері у містах (місті Києві), селищах, селах, об'єднаних територіальних громадах</t>
  </si>
  <si>
    <t>Фінансове управління виконавчого комітету Нетішинської міської ради</t>
  </si>
  <si>
    <t>0213242</t>
  </si>
  <si>
    <t>3242</t>
  </si>
  <si>
    <t>Інші заходи у сфері соціального захисту і соціального забезпечення</t>
  </si>
  <si>
    <t>Міська комплексна програма "Турбота" на 2018 рік</t>
  </si>
  <si>
    <t>0215011</t>
  </si>
  <si>
    <t>0215012</t>
  </si>
  <si>
    <t>5011</t>
  </si>
  <si>
    <t>5012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</si>
  <si>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</si>
  <si>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</si>
  <si>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</si>
  <si>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0217413</t>
  </si>
  <si>
    <t>7413</t>
  </si>
  <si>
    <t>0451</t>
  </si>
  <si>
    <t>Інші заходи у сфері автотранспорту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</si>
  <si>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</si>
  <si>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</si>
  <si>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</si>
  <si>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</si>
  <si>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0218340</t>
  </si>
  <si>
    <t>8340</t>
  </si>
  <si>
    <t>0540</t>
  </si>
  <si>
    <t>Природоохоронні заходи за рахунок цільових фондів</t>
  </si>
  <si>
    <t>0212111</t>
  </si>
  <si>
    <t>2111</t>
  </si>
  <si>
    <t>0726</t>
  </si>
  <si>
    <t>Первинна медична допомога налеленню, що надається центрами первинної медичної (медико-санітарної) допомоги</t>
  </si>
  <si>
    <t>Програма поетапного покращання надання медичної допомоги населенню міста Нетішина та розвитку галузі охорони здоров'я на 2017-2020 роки</t>
  </si>
  <si>
    <t>Цільова-соціальна програма розвитку фізичної культури і спорту у місті Нетішині на період до 2020 року</t>
  </si>
  <si>
    <t>Програма розвитку пасажирських перевезень у м.Нетішині на 2018-2020 роки</t>
  </si>
  <si>
    <t>Програма охорони навколишнього природного середовища на 2018 рік</t>
  </si>
  <si>
    <t>Комплексна програма підтримки та розвитку житлового фонду м.Нетішин на 2018-2020 роки</t>
  </si>
  <si>
    <t>Забезпечення діяльності водопровідно-каналізаційного господарства</t>
  </si>
  <si>
    <t>Міська програма "Питна вода міста Нетішин" на 2012-2020 роки</t>
  </si>
  <si>
    <t>Програма будівництва мережі зовнішнього електроосвітлення вул.Енергетиків (автодорога № 1) м.Нетішин Хмельницької області на 2015-2019 роки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</si>
  <si>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</si>
  <si>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</si>
  <si>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</si>
  <si>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</si>
  <si>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Додаток 4</t>
  </si>
  <si>
    <t xml:space="preserve">Зміни до показників </t>
  </si>
  <si>
    <t xml:space="preserve">   міжбюджетних трансфертів між бюджетом міста Нетішин та іншими бюджетами на 2018 рік                                                                                                                                                          </t>
  </si>
  <si>
    <t>Код бюджету</t>
  </si>
  <si>
    <t>Назва місцевого бюджету адміністративно-територіальної одиниці</t>
  </si>
  <si>
    <t xml:space="preserve">С у б в е н ц і ї  </t>
  </si>
  <si>
    <t xml:space="preserve">Разом: </t>
  </si>
  <si>
    <t>Освітня субвенція</t>
  </si>
  <si>
    <t>Інша субвенція на лікування хворих на цукровий та нецукровий діабет</t>
  </si>
  <si>
    <t>0212110</t>
  </si>
  <si>
    <t>2110</t>
  </si>
  <si>
    <t>Первинна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</si>
  <si>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</si>
  <si>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</si>
  <si>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</si>
  <si>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</si>
  <si>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</si>
  <si>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</si>
  <si>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</si>
  <si>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</si>
  <si>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0213240</t>
  </si>
  <si>
    <t>3240</t>
  </si>
  <si>
    <t>Інші заклади та заходи</t>
  </si>
  <si>
    <t>0216010</t>
  </si>
  <si>
    <t>6010</t>
  </si>
  <si>
    <t>Утримання та ефективна експлуатація об`єктів житлово-комунального господарства</t>
  </si>
  <si>
    <t>0216080</t>
  </si>
  <si>
    <t>6080</t>
  </si>
  <si>
    <t>Реалізація державних та місцевих житлових програм</t>
  </si>
  <si>
    <t>6083</t>
  </si>
  <si>
    <t>0217410</t>
  </si>
  <si>
    <t>7410</t>
  </si>
  <si>
    <t>Забезпечення надання послуг з перевезення пасажирів автомобільним транспортом</t>
  </si>
  <si>
    <t>0217690</t>
  </si>
  <si>
    <t>7690</t>
  </si>
  <si>
    <t>Інша економічна діяльність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</si>
  <si>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</si>
  <si>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</si>
  <si>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</si>
  <si>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</si>
  <si>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</si>
  <si>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</si>
  <si>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</si>
  <si>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</si>
  <si>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</si>
  <si>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0611150</t>
  </si>
  <si>
    <t>1150</t>
  </si>
  <si>
    <t>0990</t>
  </si>
  <si>
    <t>Методичне забезпечення діяльності навчальних закладів</t>
  </si>
  <si>
    <t>0800000</t>
  </si>
  <si>
    <t>Управління соціального захисту населення виконавчого комітету міської ради</t>
  </si>
  <si>
    <t>0810000</t>
  </si>
  <si>
    <t>0810160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</si>
  <si>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</si>
  <si>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</si>
  <si>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</si>
  <si>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</si>
  <si>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</si>
  <si>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</si>
  <si>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1000000</t>
  </si>
  <si>
    <t>Управління культури виконавчого комітету міської ради</t>
  </si>
  <si>
    <t>1010000</t>
  </si>
  <si>
    <t>Управління культури виконавчого  комітету Нетішинської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</si>
  <si>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</si>
  <si>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</si>
  <si>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</si>
  <si>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</si>
  <si>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</si>
  <si>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</si>
  <si>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</si>
  <si>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</si>
  <si>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</si>
  <si>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</si>
  <si>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</si>
  <si>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</si>
  <si>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1510160</t>
  </si>
  <si>
    <t>1516010</t>
  </si>
  <si>
    <t>1516013</t>
  </si>
  <si>
    <t>6013</t>
  </si>
  <si>
    <t>1516030</t>
  </si>
  <si>
    <t>3100000</t>
  </si>
  <si>
    <t>Фонд комунального майна міста Нетішина</t>
  </si>
  <si>
    <t>3110000</t>
  </si>
  <si>
    <t>3110160</t>
  </si>
  <si>
    <t>Фінансове управління виконавчого комітету міської ради</t>
  </si>
  <si>
    <t>3718700</t>
  </si>
  <si>
    <t>8700</t>
  </si>
  <si>
    <t>0133</t>
  </si>
  <si>
    <t>Резервний фонд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</si>
</sst>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.0_₴_-;\-* #,##0.0_₴_-;_-* &quot;-&quot;??_₴_-;_-@_-"/>
    <numFmt numFmtId="202" formatCode="#,##0\ &quot;грн.&quot;;\-#,##0\ &quot;грн.&quot;"/>
    <numFmt numFmtId="203" formatCode="#,##0\ &quot;грн.&quot;;[Red]\-#,##0\ &quot;грн.&quot;"/>
    <numFmt numFmtId="204" formatCode="#,##0.00\ &quot;грн.&quot;;\-#,##0.00\ &quot;грн.&quot;"/>
    <numFmt numFmtId="205" formatCode="#,##0.00\ &quot;грн.&quot;;[Red]\-#,##0.00\ &quot;грн.&quot;"/>
    <numFmt numFmtId="206" formatCode="_-* #,##0\ &quot;грн.&quot;_-;\-* #,##0\ &quot;грн.&quot;_-;_-* &quot;-&quot;\ &quot;грн.&quot;_-;_-@_-"/>
    <numFmt numFmtId="207" formatCode="_-* #,##0\ _г_р_н_._-;\-* #,##0\ _г_р_н_._-;_-* &quot;-&quot;\ _г_р_н_._-;_-@_-"/>
    <numFmt numFmtId="208" formatCode="_-* #,##0.00\ &quot;грн.&quot;_-;\-* #,##0.00\ &quot;грн.&quot;_-;_-* &quot;-&quot;??\ &quot;грн.&quot;_-;_-@_-"/>
    <numFmt numFmtId="209" formatCode="_-* #,##0.00\ _г_р_н_._-;\-* #,##0.00\ _г_р_н_._-;_-* &quot;-&quot;??\ _г_р_н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0.000"/>
    <numFmt numFmtId="219" formatCode="#,##0.0"/>
    <numFmt numFmtId="22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4"/>
      <name val="Arial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65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9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6" fontId="9" fillId="0" borderId="0" xfId="0" applyNumberFormat="1" applyFont="1" applyFill="1" applyAlignment="1">
      <alignment horizontal="right"/>
    </xf>
    <xf numFmtId="196" fontId="2" fillId="0" borderId="0" xfId="0" applyNumberFormat="1" applyFont="1" applyFill="1" applyAlignment="1">
      <alignment/>
    </xf>
    <xf numFmtId="19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/>
    </xf>
    <xf numFmtId="0" fontId="2" fillId="0" borderId="0" xfId="57" applyNumberFormat="1" applyFont="1" applyFill="1" applyAlignment="1" applyProtection="1">
      <alignment/>
      <protection/>
    </xf>
    <xf numFmtId="4" fontId="2" fillId="0" borderId="0" xfId="57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54" applyFont="1">
      <alignment/>
      <protection/>
    </xf>
    <xf numFmtId="0" fontId="1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2" fillId="0" borderId="0" xfId="54" applyFont="1">
      <alignment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56">
      <alignment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24" borderId="10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 quotePrefix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2" fontId="3" fillId="0" borderId="10" xfId="56" applyNumberFormat="1" applyFont="1" applyBorder="1" applyAlignment="1">
      <alignment horizontal="center" vertical="center" wrapText="1"/>
      <protection/>
    </xf>
    <xf numFmtId="2" fontId="3" fillId="0" borderId="10" xfId="56" applyNumberFormat="1" applyFont="1" applyBorder="1" applyAlignment="1" quotePrefix="1">
      <alignment vertical="center" wrapText="1"/>
      <protection/>
    </xf>
    <xf numFmtId="4" fontId="3" fillId="24" borderId="10" xfId="56" applyNumberFormat="1" applyFont="1" applyFill="1" applyBorder="1" applyAlignment="1">
      <alignment vertical="center" wrapText="1"/>
      <protection/>
    </xf>
    <xf numFmtId="4" fontId="3" fillId="0" borderId="10" xfId="56" applyNumberFormat="1" applyFont="1" applyBorder="1" applyAlignment="1">
      <alignment vertical="center" wrapText="1"/>
      <protection/>
    </xf>
    <xf numFmtId="2" fontId="3" fillId="0" borderId="10" xfId="56" applyNumberFormat="1" applyFont="1" applyBorder="1" applyAlignment="1" quotePrefix="1">
      <alignment horizontal="center" vertical="center" wrapText="1"/>
      <protection/>
    </xf>
    <xf numFmtId="0" fontId="1" fillId="0" borderId="10" xfId="56" applyFont="1" applyBorder="1" applyAlignment="1" quotePrefix="1">
      <alignment horizontal="center" vertical="center" wrapText="1"/>
      <protection/>
    </xf>
    <xf numFmtId="2" fontId="1" fillId="0" borderId="10" xfId="56" applyNumberFormat="1" applyFont="1" applyBorder="1" applyAlignment="1" quotePrefix="1">
      <alignment horizontal="center" vertical="center" wrapText="1"/>
      <protection/>
    </xf>
    <xf numFmtId="2" fontId="1" fillId="0" borderId="10" xfId="56" applyNumberFormat="1" applyFont="1" applyBorder="1" applyAlignment="1" quotePrefix="1">
      <alignment vertical="center" wrapText="1"/>
      <protection/>
    </xf>
    <xf numFmtId="4" fontId="1" fillId="24" borderId="10" xfId="56" applyNumberFormat="1" applyFont="1" applyFill="1" applyBorder="1" applyAlignment="1">
      <alignment vertical="center" wrapText="1"/>
      <protection/>
    </xf>
    <xf numFmtId="4" fontId="1" fillId="0" borderId="10" xfId="56" applyNumberFormat="1" applyFont="1" applyBorder="1" applyAlignment="1">
      <alignment vertical="center" wrapText="1"/>
      <protection/>
    </xf>
    <xf numFmtId="0" fontId="3" fillId="24" borderId="10" xfId="56" applyFont="1" applyFill="1" applyBorder="1" applyAlignment="1">
      <alignment horizontal="center" vertical="center" wrapText="1"/>
      <protection/>
    </xf>
    <xf numFmtId="0" fontId="3" fillId="24" borderId="10" xfId="56" applyFont="1" applyFill="1" applyBorder="1" applyAlignment="1" quotePrefix="1">
      <alignment horizontal="center" vertical="center" wrapText="1"/>
      <protection/>
    </xf>
    <xf numFmtId="2" fontId="3" fillId="24" borderId="10" xfId="56" applyNumberFormat="1" applyFont="1" applyFill="1" applyBorder="1" applyAlignment="1">
      <alignment horizontal="center" vertical="center" wrapText="1"/>
      <protection/>
    </xf>
    <xf numFmtId="2" fontId="3" fillId="24" borderId="10" xfId="56" applyNumberFormat="1" applyFont="1" applyFill="1" applyBorder="1" applyAlignment="1">
      <alignment vertical="center" wrapText="1"/>
      <protection/>
    </xf>
    <xf numFmtId="0" fontId="1" fillId="0" borderId="0" xfId="56" applyFont="1">
      <alignment/>
      <protection/>
    </xf>
    <xf numFmtId="0" fontId="14" fillId="0" borderId="0" xfId="56" applyFont="1">
      <alignment/>
      <protection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56" applyFont="1" applyAlignment="1">
      <alignment horizontal="right"/>
      <protection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65" applyNumberFormat="1" applyFont="1" applyFill="1" applyBorder="1" applyAlignment="1">
      <alignment horizontal="right" vertical="center" wrapText="1"/>
    </xf>
    <xf numFmtId="196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24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220" fontId="3" fillId="24" borderId="1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0" borderId="0" xfId="57" applyFont="1">
      <alignment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179" fontId="3" fillId="0" borderId="10" xfId="65" applyFont="1" applyBorder="1" applyAlignment="1">
      <alignment horizontal="right" vertical="center" wrapText="1"/>
    </xf>
    <xf numFmtId="179" fontId="1" fillId="0" borderId="10" xfId="65" applyFont="1" applyBorder="1" applyAlignment="1">
      <alignment horizontal="right" vertical="center" wrapText="1"/>
    </xf>
    <xf numFmtId="179" fontId="3" fillId="24" borderId="10" xfId="65" applyFont="1" applyFill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 wrapText="1"/>
    </xf>
    <xf numFmtId="0" fontId="37" fillId="0" borderId="0" xfId="55" applyFont="1" applyFill="1" applyAlignment="1">
      <alignment horizontal="center" vertical="center" wrapText="1"/>
      <protection/>
    </xf>
    <xf numFmtId="0" fontId="2" fillId="0" borderId="0" xfId="55" applyFont="1">
      <alignment/>
      <protection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37" fillId="0" borderId="0" xfId="55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219" fontId="4" fillId="0" borderId="10" xfId="55" applyNumberFormat="1" applyFont="1" applyFill="1" applyBorder="1" applyAlignment="1">
      <alignment horizontal="center" vertical="center" wrapText="1"/>
      <protection/>
    </xf>
    <xf numFmtId="219" fontId="1" fillId="0" borderId="0" xfId="55" applyNumberFormat="1" applyFont="1" applyAlignment="1">
      <alignment horizontal="center" vertical="center" wrapText="1"/>
      <protection/>
    </xf>
    <xf numFmtId="196" fontId="1" fillId="0" borderId="0" xfId="55" applyNumberFormat="1" applyFont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left" vertical="center" wrapText="1"/>
      <protection/>
    </xf>
    <xf numFmtId="219" fontId="41" fillId="0" borderId="10" xfId="55" applyNumberFormat="1" applyFont="1" applyFill="1" applyBorder="1" applyAlignment="1">
      <alignment horizontal="center" vertical="center" wrapText="1"/>
      <protection/>
    </xf>
    <xf numFmtId="219" fontId="37" fillId="0" borderId="0" xfId="55" applyNumberFormat="1" applyFont="1" applyAlignment="1">
      <alignment horizontal="center" vertical="center" wrapText="1"/>
      <protection/>
    </xf>
    <xf numFmtId="196" fontId="37" fillId="0" borderId="0" xfId="55" applyNumberFormat="1" applyFont="1" applyAlignment="1">
      <alignment horizontal="center" vertical="center" wrapText="1"/>
      <protection/>
    </xf>
    <xf numFmtId="0" fontId="35" fillId="0" borderId="0" xfId="55" applyFont="1" applyAlignment="1">
      <alignment horizontal="center" vertical="center" wrapText="1"/>
      <protection/>
    </xf>
    <xf numFmtId="196" fontId="37" fillId="0" borderId="0" xfId="55" applyNumberFormat="1" applyFont="1" applyFill="1" applyAlignment="1">
      <alignment horizontal="center" vertical="center" wrapText="1"/>
      <protection/>
    </xf>
    <xf numFmtId="219" fontId="37" fillId="0" borderId="0" xfId="55" applyNumberFormat="1" applyFont="1" applyFill="1" applyAlignment="1">
      <alignment horizontal="center" vertical="center" wrapText="1"/>
      <protection/>
    </xf>
    <xf numFmtId="0" fontId="2" fillId="0" borderId="0" xfId="55" applyFont="1" applyAlignment="1">
      <alignment horizontal="left"/>
      <protection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55" applyFont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1" fillId="0" borderId="0" xfId="53" applyFont="1" applyBorder="1" applyAlignment="1">
      <alignment horizontal="center" vertical="center"/>
      <protection/>
    </xf>
    <xf numFmtId="0" fontId="37" fillId="0" borderId="0" xfId="55" applyFont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1" fillId="24" borderId="10" xfId="56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left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6" fillId="0" borderId="0" xfId="55" applyNumberFormat="1" applyFont="1" applyAlignment="1">
      <alignment horizontal="center" vertical="center" wrapText="1"/>
      <protection/>
    </xf>
    <xf numFmtId="0" fontId="37" fillId="0" borderId="0" xfId="55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37" fillId="0" borderId="0" xfId="55" applyFont="1" applyFill="1" applyAlignment="1">
      <alignment horizontal="center" vertical="center" wrapText="1"/>
      <protection/>
    </xf>
    <xf numFmtId="0" fontId="36" fillId="0" borderId="11" xfId="55" applyFont="1" applyBorder="1" applyAlignment="1">
      <alignment horizontal="right" vertical="center" wrapText="1"/>
      <protection/>
    </xf>
    <xf numFmtId="0" fontId="6" fillId="0" borderId="11" xfId="55" applyFont="1" applyBorder="1" applyAlignment="1">
      <alignment horizontal="right" vertical="center" wrapText="1"/>
      <protection/>
    </xf>
    <xf numFmtId="0" fontId="38" fillId="0" borderId="11" xfId="55" applyFont="1" applyBorder="1" applyAlignment="1">
      <alignment horizontal="right" vertical="center" wrapText="1"/>
      <protection/>
    </xf>
    <xf numFmtId="0" fontId="37" fillId="0" borderId="11" xfId="55" applyBorder="1" applyAlignment="1">
      <alignment horizontal="right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38" fillId="0" borderId="0" xfId="55" applyFont="1" applyBorder="1" applyAlignment="1">
      <alignment horizontal="center" vertical="center" wrapText="1"/>
      <protection/>
    </xf>
    <xf numFmtId="0" fontId="37" fillId="0" borderId="0" xfId="55" applyBorder="1" applyAlignment="1">
      <alignment wrapText="1"/>
      <protection/>
    </xf>
    <xf numFmtId="219" fontId="1" fillId="0" borderId="10" xfId="55" applyNumberFormat="1" applyFont="1" applyFill="1" applyBorder="1" applyAlignment="1">
      <alignment horizontal="center" vertical="center" wrapText="1"/>
      <protection/>
    </xf>
    <xf numFmtId="0" fontId="40" fillId="0" borderId="14" xfId="5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Обычный_ДОД.4" xfId="55"/>
    <cellStyle name="Обычный_Книга1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67">
      <selection activeCell="B66" sqref="B66"/>
    </sheetView>
  </sheetViews>
  <sheetFormatPr defaultColWidth="9.00390625" defaultRowHeight="12.75"/>
  <cols>
    <col min="1" max="1" width="10.00390625" style="1" customWidth="1"/>
    <col min="2" max="2" width="51.00390625" style="1" customWidth="1"/>
    <col min="3" max="6" width="13.75390625" style="1" customWidth="1"/>
    <col min="7" max="16384" width="8.875" style="1" customWidth="1"/>
  </cols>
  <sheetData>
    <row r="1" spans="1:4" ht="18.75">
      <c r="A1" s="1" t="s">
        <v>42</v>
      </c>
      <c r="D1" s="38" t="s">
        <v>146</v>
      </c>
    </row>
    <row r="2" ht="18.75">
      <c r="D2" s="38" t="s">
        <v>0</v>
      </c>
    </row>
    <row r="3" spans="4:5" ht="18.75">
      <c r="D3" s="2" t="s">
        <v>145</v>
      </c>
      <c r="E3" s="37"/>
    </row>
    <row r="4" spans="4:5" ht="18.75">
      <c r="D4" s="2" t="s">
        <v>39</v>
      </c>
      <c r="E4" s="37"/>
    </row>
    <row r="5" spans="4:5" ht="18.75">
      <c r="D5" s="51" t="s">
        <v>40</v>
      </c>
      <c r="E5" s="51"/>
    </row>
    <row r="6" spans="4:5" ht="18.75">
      <c r="D6" s="2" t="s">
        <v>94</v>
      </c>
      <c r="E6" s="37"/>
    </row>
    <row r="8" spans="1:6" ht="15.75">
      <c r="A8" s="155" t="s">
        <v>86</v>
      </c>
      <c r="B8" s="156"/>
      <c r="C8" s="156"/>
      <c r="D8" s="156"/>
      <c r="E8" s="156"/>
      <c r="F8" s="156"/>
    </row>
    <row r="9" ht="12.75">
      <c r="F9" s="3" t="s">
        <v>2</v>
      </c>
    </row>
    <row r="10" spans="1:6" ht="12.75" customHeight="1">
      <c r="A10" s="157" t="s">
        <v>3</v>
      </c>
      <c r="B10" s="157" t="s">
        <v>87</v>
      </c>
      <c r="C10" s="158" t="s">
        <v>4</v>
      </c>
      <c r="D10" s="157" t="s">
        <v>5</v>
      </c>
      <c r="E10" s="157" t="s">
        <v>6</v>
      </c>
      <c r="F10" s="157"/>
    </row>
    <row r="11" spans="1:6" ht="12.75" customHeight="1">
      <c r="A11" s="157"/>
      <c r="B11" s="157"/>
      <c r="C11" s="158"/>
      <c r="D11" s="157"/>
      <c r="E11" s="157" t="s">
        <v>4</v>
      </c>
      <c r="F11" s="157" t="s">
        <v>7</v>
      </c>
    </row>
    <row r="12" spans="1:6" ht="16.5" customHeight="1">
      <c r="A12" s="157"/>
      <c r="B12" s="157"/>
      <c r="C12" s="158"/>
      <c r="D12" s="157"/>
      <c r="E12" s="157"/>
      <c r="F12" s="157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10000000</v>
      </c>
      <c r="B14" s="7" t="s">
        <v>97</v>
      </c>
      <c r="C14" s="8">
        <f aca="true" t="shared" si="0" ref="C14:C61">D14+E14</f>
        <v>10415060</v>
      </c>
      <c r="D14" s="109">
        <f>D15+D22+D25+D31</f>
        <v>10302060</v>
      </c>
      <c r="E14" s="109">
        <f>E15+E22+E25+E31</f>
        <v>113000</v>
      </c>
      <c r="F14" s="108">
        <f>F15+F22+F25+F31</f>
        <v>0</v>
      </c>
    </row>
    <row r="15" spans="1:6" ht="25.5">
      <c r="A15" s="6">
        <v>11000000</v>
      </c>
      <c r="B15" s="7" t="s">
        <v>98</v>
      </c>
      <c r="C15" s="8">
        <f t="shared" si="0"/>
        <v>9803860</v>
      </c>
      <c r="D15" s="109">
        <f>D16+D20</f>
        <v>9803860</v>
      </c>
      <c r="E15" s="108">
        <f>E16+E20</f>
        <v>0</v>
      </c>
      <c r="F15" s="108">
        <f>F16+F20</f>
        <v>0</v>
      </c>
    </row>
    <row r="16" spans="1:6" ht="12.75">
      <c r="A16" s="6">
        <v>11010000</v>
      </c>
      <c r="B16" s="7" t="s">
        <v>99</v>
      </c>
      <c r="C16" s="8">
        <f t="shared" si="0"/>
        <v>9680660</v>
      </c>
      <c r="D16" s="109">
        <f>D17+D18+D19</f>
        <v>9680660</v>
      </c>
      <c r="E16" s="108">
        <f>E17+E18+E19</f>
        <v>0</v>
      </c>
      <c r="F16" s="108">
        <f>F17+F18+F19</f>
        <v>0</v>
      </c>
    </row>
    <row r="17" spans="1:6" ht="38.25">
      <c r="A17" s="10">
        <v>11010100</v>
      </c>
      <c r="B17" s="46" t="s">
        <v>100</v>
      </c>
      <c r="C17" s="93">
        <f t="shared" si="0"/>
        <v>9655660</v>
      </c>
      <c r="D17" s="110">
        <v>9655660</v>
      </c>
      <c r="E17" s="113">
        <v>0</v>
      </c>
      <c r="F17" s="113">
        <v>0</v>
      </c>
    </row>
    <row r="18" spans="1:6" ht="38.25">
      <c r="A18" s="10">
        <v>11010400</v>
      </c>
      <c r="B18" s="46" t="s">
        <v>101</v>
      </c>
      <c r="C18" s="93">
        <f t="shared" si="0"/>
        <v>18100</v>
      </c>
      <c r="D18" s="110">
        <v>18100</v>
      </c>
      <c r="E18" s="113">
        <v>0</v>
      </c>
      <c r="F18" s="113">
        <v>0</v>
      </c>
    </row>
    <row r="19" spans="1:6" ht="27" customHeight="1">
      <c r="A19" s="10">
        <v>11010500</v>
      </c>
      <c r="B19" s="46" t="s">
        <v>102</v>
      </c>
      <c r="C19" s="93">
        <f t="shared" si="0"/>
        <v>6900</v>
      </c>
      <c r="D19" s="110">
        <v>6900</v>
      </c>
      <c r="E19" s="113">
        <v>0</v>
      </c>
      <c r="F19" s="113">
        <v>0</v>
      </c>
    </row>
    <row r="20" spans="1:6" ht="12.75">
      <c r="A20" s="6">
        <v>11020000</v>
      </c>
      <c r="B20" s="7" t="s">
        <v>103</v>
      </c>
      <c r="C20" s="8">
        <f t="shared" si="0"/>
        <v>123200</v>
      </c>
      <c r="D20" s="109">
        <f>D21</f>
        <v>123200</v>
      </c>
      <c r="E20" s="108">
        <f>E21</f>
        <v>0</v>
      </c>
      <c r="F20" s="108">
        <f>F21</f>
        <v>0</v>
      </c>
    </row>
    <row r="21" spans="1:6" ht="25.5">
      <c r="A21" s="10">
        <v>11020200</v>
      </c>
      <c r="B21" s="46" t="s">
        <v>104</v>
      </c>
      <c r="C21" s="93">
        <f t="shared" si="0"/>
        <v>123200</v>
      </c>
      <c r="D21" s="110">
        <v>123200</v>
      </c>
      <c r="E21" s="113">
        <v>0</v>
      </c>
      <c r="F21" s="113">
        <v>0</v>
      </c>
    </row>
    <row r="22" spans="1:6" ht="25.5">
      <c r="A22" s="6">
        <v>13000000</v>
      </c>
      <c r="B22" s="7" t="s">
        <v>105</v>
      </c>
      <c r="C22" s="8">
        <f t="shared" si="0"/>
        <v>253000</v>
      </c>
      <c r="D22" s="109">
        <f aca="true" t="shared" si="1" ref="D22:F23">D23</f>
        <v>253000</v>
      </c>
      <c r="E22" s="108">
        <f t="shared" si="1"/>
        <v>0</v>
      </c>
      <c r="F22" s="108">
        <f t="shared" si="1"/>
        <v>0</v>
      </c>
    </row>
    <row r="23" spans="1:6" ht="12.75" customHeight="1">
      <c r="A23" s="6">
        <v>13010000</v>
      </c>
      <c r="B23" s="7" t="s">
        <v>106</v>
      </c>
      <c r="C23" s="8">
        <f t="shared" si="0"/>
        <v>253000</v>
      </c>
      <c r="D23" s="109">
        <f t="shared" si="1"/>
        <v>253000</v>
      </c>
      <c r="E23" s="108">
        <f t="shared" si="1"/>
        <v>0</v>
      </c>
      <c r="F23" s="108">
        <f t="shared" si="1"/>
        <v>0</v>
      </c>
    </row>
    <row r="24" spans="1:6" ht="51" customHeight="1">
      <c r="A24" s="10">
        <v>13010200</v>
      </c>
      <c r="B24" s="46" t="s">
        <v>137</v>
      </c>
      <c r="C24" s="93">
        <f t="shared" si="0"/>
        <v>253000</v>
      </c>
      <c r="D24" s="110">
        <v>253000</v>
      </c>
      <c r="E24" s="113">
        <v>0</v>
      </c>
      <c r="F24" s="113">
        <v>0</v>
      </c>
    </row>
    <row r="25" spans="1:6" ht="12.75">
      <c r="A25" s="6">
        <v>18000000</v>
      </c>
      <c r="B25" s="7" t="s">
        <v>107</v>
      </c>
      <c r="C25" s="8">
        <f t="shared" si="0"/>
        <v>245200</v>
      </c>
      <c r="D25" s="109">
        <f>D26</f>
        <v>245200</v>
      </c>
      <c r="E25" s="108">
        <f>E26</f>
        <v>0</v>
      </c>
      <c r="F25" s="108">
        <f>F26</f>
        <v>0</v>
      </c>
    </row>
    <row r="26" spans="1:6" ht="12.75">
      <c r="A26" s="6">
        <v>18010000</v>
      </c>
      <c r="B26" s="7" t="s">
        <v>108</v>
      </c>
      <c r="C26" s="8">
        <f t="shared" si="0"/>
        <v>245200</v>
      </c>
      <c r="D26" s="109">
        <f>D27+D28+D29+D30</f>
        <v>245200</v>
      </c>
      <c r="E26" s="108">
        <f>E27+E28+E29+E30</f>
        <v>0</v>
      </c>
      <c r="F26" s="108">
        <f>F27+F28+F29+F30</f>
        <v>0</v>
      </c>
    </row>
    <row r="27" spans="1:6" ht="38.25">
      <c r="A27" s="10">
        <v>18010300</v>
      </c>
      <c r="B27" s="104" t="s">
        <v>109</v>
      </c>
      <c r="C27" s="93">
        <f t="shared" si="0"/>
        <v>45600</v>
      </c>
      <c r="D27" s="110">
        <v>45600</v>
      </c>
      <c r="E27" s="113">
        <v>0</v>
      </c>
      <c r="F27" s="113">
        <v>0</v>
      </c>
    </row>
    <row r="28" spans="1:6" ht="39" customHeight="1">
      <c r="A28" s="10">
        <v>18010400</v>
      </c>
      <c r="B28" s="104" t="s">
        <v>110</v>
      </c>
      <c r="C28" s="93">
        <f t="shared" si="0"/>
        <v>87500</v>
      </c>
      <c r="D28" s="110">
        <v>87500</v>
      </c>
      <c r="E28" s="113">
        <v>0</v>
      </c>
      <c r="F28" s="113">
        <v>0</v>
      </c>
    </row>
    <row r="29" spans="1:6" ht="12.75">
      <c r="A29" s="10">
        <v>18010500</v>
      </c>
      <c r="B29" s="46" t="s">
        <v>111</v>
      </c>
      <c r="C29" s="93">
        <f t="shared" si="0"/>
        <v>44600</v>
      </c>
      <c r="D29" s="110">
        <v>44600</v>
      </c>
      <c r="E29" s="113">
        <v>0</v>
      </c>
      <c r="F29" s="113">
        <v>0</v>
      </c>
    </row>
    <row r="30" spans="1:6" ht="12.75">
      <c r="A30" s="10">
        <v>18010700</v>
      </c>
      <c r="B30" s="46" t="s">
        <v>112</v>
      </c>
      <c r="C30" s="93">
        <f t="shared" si="0"/>
        <v>67500</v>
      </c>
      <c r="D30" s="110">
        <v>67500</v>
      </c>
      <c r="E30" s="113">
        <v>0</v>
      </c>
      <c r="F30" s="113">
        <v>0</v>
      </c>
    </row>
    <row r="31" spans="1:6" ht="12.75">
      <c r="A31" s="6">
        <v>19000000</v>
      </c>
      <c r="B31" s="7" t="s">
        <v>125</v>
      </c>
      <c r="C31" s="8">
        <f t="shared" si="0"/>
        <v>113000</v>
      </c>
      <c r="D31" s="8">
        <f>D32</f>
        <v>0</v>
      </c>
      <c r="E31" s="111">
        <f>E32</f>
        <v>113000</v>
      </c>
      <c r="F31" s="8">
        <f>F32</f>
        <v>0</v>
      </c>
    </row>
    <row r="32" spans="1:6" ht="12.75">
      <c r="A32" s="6">
        <v>19010000</v>
      </c>
      <c r="B32" s="7" t="s">
        <v>126</v>
      </c>
      <c r="C32" s="8">
        <f t="shared" si="0"/>
        <v>113000</v>
      </c>
      <c r="D32" s="8">
        <f>D33+D34</f>
        <v>0</v>
      </c>
      <c r="E32" s="111">
        <f>E33+E34</f>
        <v>113000</v>
      </c>
      <c r="F32" s="8">
        <f>F33+F34</f>
        <v>0</v>
      </c>
    </row>
    <row r="33" spans="1:6" ht="26.25" customHeight="1">
      <c r="A33" s="10">
        <v>19010100</v>
      </c>
      <c r="B33" s="46" t="s">
        <v>127</v>
      </c>
      <c r="C33" s="93">
        <f t="shared" si="0"/>
        <v>25100</v>
      </c>
      <c r="D33" s="113">
        <v>0</v>
      </c>
      <c r="E33" s="110">
        <v>25100</v>
      </c>
      <c r="F33" s="113">
        <v>0</v>
      </c>
    </row>
    <row r="34" spans="1:6" ht="36" customHeight="1">
      <c r="A34" s="10">
        <v>19010300</v>
      </c>
      <c r="B34" s="46" t="s">
        <v>128</v>
      </c>
      <c r="C34" s="93">
        <f t="shared" si="0"/>
        <v>87900</v>
      </c>
      <c r="D34" s="113">
        <v>0</v>
      </c>
      <c r="E34" s="110">
        <v>87900</v>
      </c>
      <c r="F34" s="113">
        <v>0</v>
      </c>
    </row>
    <row r="35" spans="1:6" ht="12.75">
      <c r="A35" s="6">
        <v>20000000</v>
      </c>
      <c r="B35" s="7" t="s">
        <v>113</v>
      </c>
      <c r="C35" s="8">
        <f t="shared" si="0"/>
        <v>30240</v>
      </c>
      <c r="D35" s="109">
        <f>D36+D43+D50</f>
        <v>18840</v>
      </c>
      <c r="E35" s="109">
        <f>E36+E43+E50</f>
        <v>11400</v>
      </c>
      <c r="F35" s="109">
        <f>F36+F43+F50</f>
        <v>0</v>
      </c>
    </row>
    <row r="36" spans="1:6" ht="12.75" customHeight="1">
      <c r="A36" s="6">
        <v>21000000</v>
      </c>
      <c r="B36" s="7" t="s">
        <v>114</v>
      </c>
      <c r="C36" s="8">
        <f t="shared" si="0"/>
        <v>389680</v>
      </c>
      <c r="D36" s="109">
        <f>D37+D39+D40</f>
        <v>389680</v>
      </c>
      <c r="E36" s="108">
        <f>E37+E39+E40</f>
        <v>0</v>
      </c>
      <c r="F36" s="108">
        <f>F37+F39+F40</f>
        <v>0</v>
      </c>
    </row>
    <row r="37" spans="1:6" ht="76.5" customHeight="1">
      <c r="A37" s="6">
        <v>21010000</v>
      </c>
      <c r="B37" s="7" t="s">
        <v>138</v>
      </c>
      <c r="C37" s="8">
        <f t="shared" si="0"/>
        <v>68100</v>
      </c>
      <c r="D37" s="109">
        <f>D38</f>
        <v>68100</v>
      </c>
      <c r="E37" s="108">
        <f>E38</f>
        <v>0</v>
      </c>
      <c r="F37" s="108">
        <f>F38</f>
        <v>0</v>
      </c>
    </row>
    <row r="38" spans="1:6" ht="38.25">
      <c r="A38" s="10">
        <v>21010300</v>
      </c>
      <c r="B38" s="46" t="s">
        <v>115</v>
      </c>
      <c r="C38" s="93">
        <f t="shared" si="0"/>
        <v>68100</v>
      </c>
      <c r="D38" s="110">
        <v>68100</v>
      </c>
      <c r="E38" s="113">
        <v>0</v>
      </c>
      <c r="F38" s="113">
        <v>0</v>
      </c>
    </row>
    <row r="39" spans="1:6" ht="25.5">
      <c r="A39" s="6">
        <v>21050000</v>
      </c>
      <c r="B39" s="7" t="s">
        <v>116</v>
      </c>
      <c r="C39" s="8">
        <f t="shared" si="0"/>
        <v>240700</v>
      </c>
      <c r="D39" s="109">
        <v>240700</v>
      </c>
      <c r="E39" s="108">
        <v>0</v>
      </c>
      <c r="F39" s="108">
        <v>0</v>
      </c>
    </row>
    <row r="40" spans="1:6" ht="12.75">
      <c r="A40" s="6">
        <v>21080000</v>
      </c>
      <c r="B40" s="7" t="s">
        <v>117</v>
      </c>
      <c r="C40" s="8">
        <f t="shared" si="0"/>
        <v>80880</v>
      </c>
      <c r="D40" s="109">
        <f>D41+D42</f>
        <v>80880</v>
      </c>
      <c r="E40" s="108">
        <f>E41+E42</f>
        <v>0</v>
      </c>
      <c r="F40" s="108">
        <f>F41+F42</f>
        <v>0</v>
      </c>
    </row>
    <row r="41" spans="1:6" ht="12.75">
      <c r="A41" s="10">
        <v>21081100</v>
      </c>
      <c r="B41" s="46" t="s">
        <v>118</v>
      </c>
      <c r="C41" s="93">
        <f t="shared" si="0"/>
        <v>17000</v>
      </c>
      <c r="D41" s="110">
        <v>17000</v>
      </c>
      <c r="E41" s="113">
        <v>0</v>
      </c>
      <c r="F41" s="113">
        <v>0</v>
      </c>
    </row>
    <row r="42" spans="1:6" ht="38.25">
      <c r="A42" s="106">
        <v>21081500</v>
      </c>
      <c r="B42" s="116" t="s">
        <v>130</v>
      </c>
      <c r="C42" s="93">
        <f t="shared" si="0"/>
        <v>63880</v>
      </c>
      <c r="D42" s="110">
        <v>63880</v>
      </c>
      <c r="E42" s="113">
        <v>0</v>
      </c>
      <c r="F42" s="113">
        <v>0</v>
      </c>
    </row>
    <row r="43" spans="1:6" ht="25.5">
      <c r="A43" s="6">
        <v>22000000</v>
      </c>
      <c r="B43" s="7" t="s">
        <v>119</v>
      </c>
      <c r="C43" s="8">
        <f t="shared" si="0"/>
        <v>-947000</v>
      </c>
      <c r="D43" s="109">
        <f>D44+D48</f>
        <v>-947000</v>
      </c>
      <c r="E43" s="108">
        <f>E44+E48</f>
        <v>0</v>
      </c>
      <c r="F43" s="108">
        <f>F44+F48</f>
        <v>0</v>
      </c>
    </row>
    <row r="44" spans="1:6" ht="12.75">
      <c r="A44" s="6">
        <v>22010000</v>
      </c>
      <c r="B44" s="7" t="s">
        <v>120</v>
      </c>
      <c r="C44" s="8">
        <f t="shared" si="0"/>
        <v>209800</v>
      </c>
      <c r="D44" s="109">
        <f>D45+D46+D47</f>
        <v>209800</v>
      </c>
      <c r="E44" s="108">
        <f>E45+E46+E47</f>
        <v>0</v>
      </c>
      <c r="F44" s="108">
        <f>F45+F46+F47</f>
        <v>0</v>
      </c>
    </row>
    <row r="45" spans="1:6" ht="49.5" customHeight="1">
      <c r="A45" s="10">
        <v>22010200</v>
      </c>
      <c r="B45" s="116" t="s">
        <v>139</v>
      </c>
      <c r="C45" s="93">
        <f t="shared" si="0"/>
        <v>8100</v>
      </c>
      <c r="D45" s="110">
        <v>8100</v>
      </c>
      <c r="E45" s="113">
        <v>0</v>
      </c>
      <c r="F45" s="113">
        <v>0</v>
      </c>
    </row>
    <row r="46" spans="1:6" ht="38.25">
      <c r="A46" s="10">
        <v>22010300</v>
      </c>
      <c r="B46" s="105" t="s">
        <v>121</v>
      </c>
      <c r="C46" s="93">
        <f t="shared" si="0"/>
        <v>1700</v>
      </c>
      <c r="D46" s="110">
        <v>1700</v>
      </c>
      <c r="E46" s="113">
        <v>0</v>
      </c>
      <c r="F46" s="113">
        <v>0</v>
      </c>
    </row>
    <row r="47" spans="1:6" ht="12.75">
      <c r="A47" s="10">
        <v>22012500</v>
      </c>
      <c r="B47" s="46" t="s">
        <v>122</v>
      </c>
      <c r="C47" s="93">
        <f t="shared" si="0"/>
        <v>200000</v>
      </c>
      <c r="D47" s="110">
        <v>200000</v>
      </c>
      <c r="E47" s="113">
        <v>0</v>
      </c>
      <c r="F47" s="113">
        <v>0</v>
      </c>
    </row>
    <row r="48" spans="1:6" ht="26.25" customHeight="1">
      <c r="A48" s="6">
        <v>22080000</v>
      </c>
      <c r="B48" s="7" t="s">
        <v>123</v>
      </c>
      <c r="C48" s="8">
        <f t="shared" si="0"/>
        <v>-1156800</v>
      </c>
      <c r="D48" s="109">
        <f>D49</f>
        <v>-1156800</v>
      </c>
      <c r="E48" s="108">
        <f>E49</f>
        <v>0</v>
      </c>
      <c r="F48" s="108">
        <f>F49</f>
        <v>0</v>
      </c>
    </row>
    <row r="49" spans="1:6" ht="38.25">
      <c r="A49" s="10">
        <v>22080400</v>
      </c>
      <c r="B49" s="46" t="s">
        <v>124</v>
      </c>
      <c r="C49" s="93">
        <f t="shared" si="0"/>
        <v>-1156800</v>
      </c>
      <c r="D49" s="110">
        <v>-1156800</v>
      </c>
      <c r="E49" s="113">
        <v>0</v>
      </c>
      <c r="F49" s="113">
        <v>0</v>
      </c>
    </row>
    <row r="50" spans="1:6" ht="12.75">
      <c r="A50" s="107">
        <v>24000000</v>
      </c>
      <c r="B50" s="117" t="s">
        <v>140</v>
      </c>
      <c r="C50" s="8">
        <f t="shared" si="0"/>
        <v>587560</v>
      </c>
      <c r="D50" s="109">
        <f>D51</f>
        <v>576160</v>
      </c>
      <c r="E50" s="109">
        <f>E51</f>
        <v>11400</v>
      </c>
      <c r="F50" s="112">
        <f>F51</f>
        <v>0</v>
      </c>
    </row>
    <row r="51" spans="1:6" ht="12.75">
      <c r="A51" s="107">
        <v>24060000</v>
      </c>
      <c r="B51" s="115" t="s">
        <v>131</v>
      </c>
      <c r="C51" s="8">
        <f t="shared" si="0"/>
        <v>587560</v>
      </c>
      <c r="D51" s="109">
        <f>D52+D53+D54</f>
        <v>576160</v>
      </c>
      <c r="E51" s="109">
        <f>E52+E53+E54</f>
        <v>11400</v>
      </c>
      <c r="F51" s="112">
        <f>F52+F53+F54</f>
        <v>0</v>
      </c>
    </row>
    <row r="52" spans="1:6" ht="12.75">
      <c r="A52" s="106">
        <v>24060300</v>
      </c>
      <c r="B52" s="116" t="s">
        <v>131</v>
      </c>
      <c r="C52" s="93">
        <f t="shared" si="0"/>
        <v>573600</v>
      </c>
      <c r="D52" s="110">
        <v>573600</v>
      </c>
      <c r="E52" s="113">
        <v>0</v>
      </c>
      <c r="F52" s="113">
        <v>0</v>
      </c>
    </row>
    <row r="53" spans="1:6" ht="38.25" customHeight="1">
      <c r="A53" s="106">
        <v>24062100</v>
      </c>
      <c r="B53" s="116" t="s">
        <v>134</v>
      </c>
      <c r="C53" s="93">
        <f t="shared" si="0"/>
        <v>11400</v>
      </c>
      <c r="D53" s="113">
        <v>0</v>
      </c>
      <c r="E53" s="110">
        <v>11400</v>
      </c>
      <c r="F53" s="113">
        <v>0</v>
      </c>
    </row>
    <row r="54" spans="1:6" ht="117" customHeight="1">
      <c r="A54" s="106">
        <v>24062200</v>
      </c>
      <c r="B54" s="116" t="s">
        <v>132</v>
      </c>
      <c r="C54" s="93">
        <f t="shared" si="0"/>
        <v>2560</v>
      </c>
      <c r="D54" s="110">
        <v>2560</v>
      </c>
      <c r="E54" s="113">
        <v>0</v>
      </c>
      <c r="F54" s="113">
        <v>0</v>
      </c>
    </row>
    <row r="55" spans="1:6" ht="12.75">
      <c r="A55" s="107">
        <v>30000000</v>
      </c>
      <c r="B55" s="117" t="s">
        <v>141</v>
      </c>
      <c r="C55" s="8">
        <f t="shared" si="0"/>
        <v>111900</v>
      </c>
      <c r="D55" s="109">
        <f>D56+D59</f>
        <v>100</v>
      </c>
      <c r="E55" s="109">
        <f>E56+E59</f>
        <v>111800</v>
      </c>
      <c r="F55" s="109">
        <f>F56+F59</f>
        <v>111800</v>
      </c>
    </row>
    <row r="56" spans="1:6" ht="12.75">
      <c r="A56" s="107">
        <v>31000000</v>
      </c>
      <c r="B56" s="117" t="s">
        <v>142</v>
      </c>
      <c r="C56" s="8">
        <f t="shared" si="0"/>
        <v>100</v>
      </c>
      <c r="D56" s="109">
        <f aca="true" t="shared" si="2" ref="D56:F57">D57</f>
        <v>100</v>
      </c>
      <c r="E56" s="108">
        <f t="shared" si="2"/>
        <v>0</v>
      </c>
      <c r="F56" s="108">
        <f t="shared" si="2"/>
        <v>0</v>
      </c>
    </row>
    <row r="57" spans="1:6" ht="51.75" customHeight="1">
      <c r="A57" s="107">
        <v>31010000</v>
      </c>
      <c r="B57" s="117" t="s">
        <v>143</v>
      </c>
      <c r="C57" s="8">
        <f t="shared" si="0"/>
        <v>100</v>
      </c>
      <c r="D57" s="109">
        <f t="shared" si="2"/>
        <v>100</v>
      </c>
      <c r="E57" s="108">
        <f t="shared" si="2"/>
        <v>0</v>
      </c>
      <c r="F57" s="108">
        <f t="shared" si="2"/>
        <v>0</v>
      </c>
    </row>
    <row r="58" spans="1:6" ht="52.5" customHeight="1">
      <c r="A58" s="106">
        <v>31010200</v>
      </c>
      <c r="B58" s="116" t="s">
        <v>133</v>
      </c>
      <c r="C58" s="93">
        <f t="shared" si="0"/>
        <v>100</v>
      </c>
      <c r="D58" s="110">
        <v>100</v>
      </c>
      <c r="E58" s="113">
        <v>0</v>
      </c>
      <c r="F58" s="113">
        <v>0</v>
      </c>
    </row>
    <row r="59" spans="1:6" ht="12.75" customHeight="1">
      <c r="A59" s="107">
        <v>33000000</v>
      </c>
      <c r="B59" s="115" t="s">
        <v>144</v>
      </c>
      <c r="C59" s="8">
        <f t="shared" si="0"/>
        <v>111800</v>
      </c>
      <c r="D59" s="108">
        <f aca="true" t="shared" si="3" ref="D59:F60">D60</f>
        <v>0</v>
      </c>
      <c r="E59" s="109">
        <f t="shared" si="3"/>
        <v>111800</v>
      </c>
      <c r="F59" s="109">
        <f t="shared" si="3"/>
        <v>111800</v>
      </c>
    </row>
    <row r="60" spans="1:6" ht="12.75">
      <c r="A60" s="107">
        <v>33010000</v>
      </c>
      <c r="B60" s="115" t="s">
        <v>136</v>
      </c>
      <c r="C60" s="8">
        <f t="shared" si="0"/>
        <v>111800</v>
      </c>
      <c r="D60" s="108">
        <f t="shared" si="3"/>
        <v>0</v>
      </c>
      <c r="E60" s="109">
        <f t="shared" si="3"/>
        <v>111800</v>
      </c>
      <c r="F60" s="109">
        <f t="shared" si="3"/>
        <v>111800</v>
      </c>
    </row>
    <row r="61" spans="1:6" ht="48.75" customHeight="1">
      <c r="A61" s="106">
        <v>33010100</v>
      </c>
      <c r="B61" s="116" t="s">
        <v>135</v>
      </c>
      <c r="C61" s="93">
        <f t="shared" si="0"/>
        <v>111800</v>
      </c>
      <c r="D61" s="113">
        <v>0</v>
      </c>
      <c r="E61" s="110">
        <v>111800</v>
      </c>
      <c r="F61" s="110">
        <v>111800</v>
      </c>
    </row>
    <row r="62" spans="1:6" ht="12.75">
      <c r="A62" s="97" t="s">
        <v>129</v>
      </c>
      <c r="B62" s="114"/>
      <c r="C62" s="8">
        <f>D62+E62</f>
        <v>10557200</v>
      </c>
      <c r="D62" s="109">
        <f>D14+D35+D55</f>
        <v>10321000</v>
      </c>
      <c r="E62" s="109">
        <f>E14+E35+E55</f>
        <v>236200</v>
      </c>
      <c r="F62" s="109">
        <f>F14+F35+F55</f>
        <v>111800</v>
      </c>
    </row>
    <row r="63" spans="1:6" ht="12.75">
      <c r="A63" s="6">
        <v>40000000</v>
      </c>
      <c r="B63" s="7" t="s">
        <v>88</v>
      </c>
      <c r="C63" s="8">
        <f>+D63+E63</f>
        <v>245400</v>
      </c>
      <c r="D63" s="94">
        <f>+D64</f>
        <v>245400</v>
      </c>
      <c r="E63" s="94">
        <f>+E64</f>
        <v>0</v>
      </c>
      <c r="F63" s="94">
        <f>+F64</f>
        <v>0</v>
      </c>
    </row>
    <row r="64" spans="1:6" ht="12.75" customHeight="1">
      <c r="A64" s="6">
        <v>41050000</v>
      </c>
      <c r="B64" s="7" t="s">
        <v>89</v>
      </c>
      <c r="C64" s="8">
        <f>+D64+E64</f>
        <v>245400</v>
      </c>
      <c r="D64" s="94">
        <f>+D65+D66</f>
        <v>245400</v>
      </c>
      <c r="E64" s="94">
        <f>E66</f>
        <v>0</v>
      </c>
      <c r="F64" s="94">
        <f>G66</f>
        <v>0</v>
      </c>
    </row>
    <row r="65" spans="1:6" ht="12.75" customHeight="1">
      <c r="A65" s="10">
        <v>41033900</v>
      </c>
      <c r="B65" s="102" t="s">
        <v>95</v>
      </c>
      <c r="C65" s="93">
        <f>D65+E65</f>
        <v>147600</v>
      </c>
      <c r="D65" s="95">
        <v>147600</v>
      </c>
      <c r="E65" s="95">
        <v>0</v>
      </c>
      <c r="F65" s="95">
        <v>0</v>
      </c>
    </row>
    <row r="66" spans="1:6" s="96" customFormat="1" ht="12.75" customHeight="1">
      <c r="A66" s="10">
        <v>41053900</v>
      </c>
      <c r="B66" s="103" t="s">
        <v>96</v>
      </c>
      <c r="C66" s="93">
        <f>D66+E66</f>
        <v>97800</v>
      </c>
      <c r="D66" s="11">
        <v>97800</v>
      </c>
      <c r="E66" s="11">
        <v>0</v>
      </c>
      <c r="F66" s="11">
        <v>0</v>
      </c>
    </row>
    <row r="67" spans="1:6" ht="12.75">
      <c r="A67" s="97" t="s">
        <v>90</v>
      </c>
      <c r="B67" s="98"/>
      <c r="C67" s="99">
        <f>+D67+E67</f>
        <v>10802600</v>
      </c>
      <c r="D67" s="8">
        <f>D62+D63</f>
        <v>10566400</v>
      </c>
      <c r="E67" s="8">
        <f>E62+E63</f>
        <v>236200</v>
      </c>
      <c r="F67" s="8">
        <f>F62+F63</f>
        <v>111800</v>
      </c>
    </row>
    <row r="70" spans="1:6" ht="18.75">
      <c r="A70" s="49" t="s">
        <v>8</v>
      </c>
      <c r="B70" s="49"/>
      <c r="C70" s="50"/>
      <c r="D70" s="49"/>
      <c r="E70" s="49" t="s">
        <v>9</v>
      </c>
      <c r="F70" s="49"/>
    </row>
    <row r="71" spans="1:10" ht="13.5" customHeight="1">
      <c r="A71" s="49"/>
      <c r="B71" s="49"/>
      <c r="C71" s="50"/>
      <c r="D71" s="49"/>
      <c r="E71" s="49"/>
      <c r="F71" s="49"/>
      <c r="G71" s="38"/>
      <c r="H71" s="38"/>
      <c r="I71" s="38"/>
      <c r="J71" s="38"/>
    </row>
    <row r="72" spans="1:10" ht="18.75">
      <c r="A72" s="154" t="s">
        <v>10</v>
      </c>
      <c r="B72" s="154"/>
      <c r="C72" s="2"/>
      <c r="D72" s="2"/>
      <c r="E72" s="2"/>
      <c r="F72" s="2"/>
      <c r="G72" s="38"/>
      <c r="H72" s="38"/>
      <c r="I72" s="38"/>
      <c r="J72" s="38"/>
    </row>
    <row r="73" spans="1:6" ht="18.75">
      <c r="A73" s="49" t="s">
        <v>91</v>
      </c>
      <c r="B73" s="49"/>
      <c r="C73" s="49"/>
      <c r="D73" s="49"/>
      <c r="E73" s="100"/>
      <c r="F73" s="101"/>
    </row>
    <row r="74" spans="1:6" ht="18.75">
      <c r="A74" s="49" t="s">
        <v>92</v>
      </c>
      <c r="B74" s="49"/>
      <c r="C74" s="2"/>
      <c r="D74" s="2"/>
      <c r="E74" s="49" t="s">
        <v>93</v>
      </c>
      <c r="F74" s="2"/>
    </row>
  </sheetData>
  <sheetProtection/>
  <mergeCells count="9">
    <mergeCell ref="A72:B72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E34" sqref="E34"/>
    </sheetView>
  </sheetViews>
  <sheetFormatPr defaultColWidth="9.1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1:4" ht="18.75">
      <c r="A1" s="1" t="s">
        <v>42</v>
      </c>
      <c r="D1" s="38" t="s">
        <v>54</v>
      </c>
    </row>
    <row r="2" ht="18.75">
      <c r="D2" s="38" t="s">
        <v>0</v>
      </c>
    </row>
    <row r="3" spans="4:5" ht="18.75">
      <c r="D3" s="2" t="s">
        <v>145</v>
      </c>
      <c r="E3" s="37"/>
    </row>
    <row r="4" spans="4:5" ht="18.75">
      <c r="D4" s="2" t="s">
        <v>39</v>
      </c>
      <c r="E4" s="37"/>
    </row>
    <row r="5" spans="4:5" ht="18.75">
      <c r="D5" s="51" t="s">
        <v>40</v>
      </c>
      <c r="E5" s="51"/>
    </row>
    <row r="6" spans="4:5" ht="18.75">
      <c r="D6" s="2" t="s">
        <v>94</v>
      </c>
      <c r="E6" s="37"/>
    </row>
    <row r="8" spans="1:6" ht="18.75">
      <c r="A8" s="159" t="s">
        <v>62</v>
      </c>
      <c r="B8" s="160"/>
      <c r="C8" s="160"/>
      <c r="D8" s="160"/>
      <c r="E8" s="160"/>
      <c r="F8" s="160"/>
    </row>
    <row r="9" ht="12.75">
      <c r="F9" s="3" t="s">
        <v>2</v>
      </c>
    </row>
    <row r="10" spans="1:6" ht="12.75">
      <c r="A10" s="157" t="s">
        <v>3</v>
      </c>
      <c r="B10" s="157" t="s">
        <v>55</v>
      </c>
      <c r="C10" s="158" t="s">
        <v>4</v>
      </c>
      <c r="D10" s="157" t="s">
        <v>5</v>
      </c>
      <c r="E10" s="157" t="s">
        <v>6</v>
      </c>
      <c r="F10" s="157"/>
    </row>
    <row r="11" spans="1:6" ht="12.75">
      <c r="A11" s="157"/>
      <c r="B11" s="157"/>
      <c r="C11" s="157"/>
      <c r="D11" s="157"/>
      <c r="E11" s="157" t="s">
        <v>4</v>
      </c>
      <c r="F11" s="157" t="s">
        <v>7</v>
      </c>
    </row>
    <row r="12" spans="1:6" ht="12.75">
      <c r="A12" s="157"/>
      <c r="B12" s="157"/>
      <c r="C12" s="157"/>
      <c r="D12" s="157"/>
      <c r="E12" s="157"/>
      <c r="F12" s="157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200000</v>
      </c>
      <c r="B14" s="7" t="s">
        <v>56</v>
      </c>
      <c r="C14" s="8">
        <f aca="true" t="shared" si="0" ref="C14:C27">D14+E14</f>
        <v>132031</v>
      </c>
      <c r="D14" s="9">
        <v>-639916</v>
      </c>
      <c r="E14" s="9">
        <v>771947</v>
      </c>
      <c r="F14" s="9">
        <v>639916</v>
      </c>
    </row>
    <row r="15" spans="1:6" ht="25.5">
      <c r="A15" s="6">
        <v>206000</v>
      </c>
      <c r="B15" s="7" t="s">
        <v>201</v>
      </c>
      <c r="C15" s="8">
        <f t="shared" si="0"/>
        <v>0</v>
      </c>
      <c r="D15" s="9">
        <v>0</v>
      </c>
      <c r="E15" s="9">
        <v>0</v>
      </c>
      <c r="F15" s="9">
        <v>0</v>
      </c>
    </row>
    <row r="16" spans="1:6" ht="12.75">
      <c r="A16" s="10">
        <v>206110</v>
      </c>
      <c r="B16" s="46" t="s">
        <v>202</v>
      </c>
      <c r="C16" s="93">
        <f t="shared" si="0"/>
        <v>0</v>
      </c>
      <c r="D16" s="11">
        <v>0</v>
      </c>
      <c r="E16" s="11">
        <v>0</v>
      </c>
      <c r="F16" s="11">
        <v>0</v>
      </c>
    </row>
    <row r="17" spans="1:6" ht="25.5">
      <c r="A17" s="6">
        <v>208000</v>
      </c>
      <c r="B17" s="7" t="s">
        <v>57</v>
      </c>
      <c r="C17" s="8">
        <f t="shared" si="0"/>
        <v>132031</v>
      </c>
      <c r="D17" s="9">
        <v>-639916</v>
      </c>
      <c r="E17" s="9">
        <v>771947</v>
      </c>
      <c r="F17" s="9">
        <v>639916</v>
      </c>
    </row>
    <row r="18" spans="1:6" ht="12.75">
      <c r="A18" s="10">
        <v>208100</v>
      </c>
      <c r="B18" s="46" t="s">
        <v>203</v>
      </c>
      <c r="C18" s="93">
        <f t="shared" si="0"/>
        <v>132031</v>
      </c>
      <c r="D18" s="11">
        <v>0</v>
      </c>
      <c r="E18" s="11">
        <v>132031</v>
      </c>
      <c r="F18" s="11">
        <v>0</v>
      </c>
    </row>
    <row r="19" spans="1:6" ht="25.5">
      <c r="A19" s="10">
        <v>208320</v>
      </c>
      <c r="B19" s="46" t="s">
        <v>63</v>
      </c>
      <c r="C19" s="93">
        <f t="shared" si="0"/>
        <v>0</v>
      </c>
      <c r="D19" s="11">
        <v>16082</v>
      </c>
      <c r="E19" s="11">
        <v>-16082</v>
      </c>
      <c r="F19" s="11">
        <v>-16082</v>
      </c>
    </row>
    <row r="20" spans="1:6" ht="38.25">
      <c r="A20" s="10">
        <v>208400</v>
      </c>
      <c r="B20" s="46" t="s">
        <v>204</v>
      </c>
      <c r="C20" s="93">
        <f t="shared" si="0"/>
        <v>0</v>
      </c>
      <c r="D20" s="11">
        <v>-655998</v>
      </c>
      <c r="E20" s="11">
        <v>655998</v>
      </c>
      <c r="F20" s="11">
        <v>655998</v>
      </c>
    </row>
    <row r="21" spans="1:6" ht="12.75">
      <c r="A21" s="6">
        <v>600000</v>
      </c>
      <c r="B21" s="7" t="s">
        <v>58</v>
      </c>
      <c r="C21" s="8">
        <f t="shared" si="0"/>
        <v>132031</v>
      </c>
      <c r="D21" s="9">
        <v>-639916</v>
      </c>
      <c r="E21" s="9">
        <v>771947</v>
      </c>
      <c r="F21" s="9">
        <v>639916</v>
      </c>
    </row>
    <row r="22" spans="1:6" ht="25.5">
      <c r="A22" s="6">
        <v>601000</v>
      </c>
      <c r="B22" s="7" t="s">
        <v>201</v>
      </c>
      <c r="C22" s="8">
        <f t="shared" si="0"/>
        <v>0</v>
      </c>
      <c r="D22" s="9">
        <v>0</v>
      </c>
      <c r="E22" s="9">
        <v>0</v>
      </c>
      <c r="F22" s="9">
        <v>0</v>
      </c>
    </row>
    <row r="23" spans="1:6" ht="12.75">
      <c r="A23" s="10">
        <v>601110</v>
      </c>
      <c r="B23" s="46" t="s">
        <v>202</v>
      </c>
      <c r="C23" s="93">
        <f t="shared" si="0"/>
        <v>0</v>
      </c>
      <c r="D23" s="11">
        <v>0</v>
      </c>
      <c r="E23" s="11">
        <v>0</v>
      </c>
      <c r="F23" s="11">
        <v>0</v>
      </c>
    </row>
    <row r="24" spans="1:6" ht="12.75">
      <c r="A24" s="6">
        <v>602000</v>
      </c>
      <c r="B24" s="7" t="s">
        <v>59</v>
      </c>
      <c r="C24" s="8">
        <f t="shared" si="0"/>
        <v>132031</v>
      </c>
      <c r="D24" s="9">
        <v>-639916</v>
      </c>
      <c r="E24" s="9">
        <v>771947</v>
      </c>
      <c r="F24" s="9">
        <v>639916</v>
      </c>
    </row>
    <row r="25" spans="1:6" ht="12.75">
      <c r="A25" s="10">
        <v>602100</v>
      </c>
      <c r="B25" s="46" t="s">
        <v>203</v>
      </c>
      <c r="C25" s="93">
        <f t="shared" si="0"/>
        <v>132031</v>
      </c>
      <c r="D25" s="11">
        <v>0</v>
      </c>
      <c r="E25" s="11">
        <v>132031</v>
      </c>
      <c r="F25" s="11">
        <v>0</v>
      </c>
    </row>
    <row r="26" spans="1:6" ht="25.5">
      <c r="A26" s="10">
        <v>602302</v>
      </c>
      <c r="B26" s="46" t="s">
        <v>63</v>
      </c>
      <c r="C26" s="93">
        <f t="shared" si="0"/>
        <v>0</v>
      </c>
      <c r="D26" s="11">
        <v>16082</v>
      </c>
      <c r="E26" s="11">
        <v>-16082</v>
      </c>
      <c r="F26" s="11">
        <v>-16082</v>
      </c>
    </row>
    <row r="27" spans="1:6" ht="38.25">
      <c r="A27" s="10">
        <v>602400</v>
      </c>
      <c r="B27" s="46" t="s">
        <v>204</v>
      </c>
      <c r="C27" s="93">
        <f t="shared" si="0"/>
        <v>0</v>
      </c>
      <c r="D27" s="11">
        <v>-655998</v>
      </c>
      <c r="E27" s="11">
        <v>655998</v>
      </c>
      <c r="F27" s="11">
        <v>655998</v>
      </c>
    </row>
    <row r="30" spans="1:5" ht="18.75">
      <c r="A30" s="49" t="s">
        <v>8</v>
      </c>
      <c r="B30" s="49"/>
      <c r="C30" s="50"/>
      <c r="D30" s="49"/>
      <c r="E30" s="49" t="s">
        <v>9</v>
      </c>
    </row>
    <row r="31" spans="1:5" ht="18.75">
      <c r="A31" s="49"/>
      <c r="B31" s="49"/>
      <c r="C31" s="50"/>
      <c r="D31" s="49"/>
      <c r="E31" s="49"/>
    </row>
    <row r="32" spans="1:5" ht="18.75">
      <c r="A32" s="2" t="s">
        <v>10</v>
      </c>
      <c r="B32" s="2"/>
      <c r="C32" s="2"/>
      <c r="D32" s="2"/>
      <c r="E32" s="2"/>
    </row>
    <row r="33" spans="1:5" ht="18.75">
      <c r="A33" s="2" t="s">
        <v>91</v>
      </c>
      <c r="B33" s="2"/>
      <c r="C33" s="2"/>
      <c r="D33" s="2"/>
      <c r="E33" s="2"/>
    </row>
    <row r="34" spans="1:5" ht="18.75">
      <c r="A34" s="2" t="s">
        <v>92</v>
      </c>
      <c r="B34" s="2"/>
      <c r="C34" s="2"/>
      <c r="D34" s="2"/>
      <c r="E34" s="2" t="s">
        <v>93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workbookViewId="0" topLeftCell="H1">
      <selection activeCell="D59" sqref="D59"/>
    </sheetView>
  </sheetViews>
  <sheetFormatPr defaultColWidth="9.00390625" defaultRowHeight="12.75"/>
  <cols>
    <col min="1" max="3" width="12.00390625" style="59" customWidth="1"/>
    <col min="4" max="4" width="40.75390625" style="59" customWidth="1"/>
    <col min="5" max="5" width="13.25390625" style="59" customWidth="1"/>
    <col min="6" max="15" width="11.625" style="59" customWidth="1"/>
    <col min="16" max="16" width="12.625" style="59" customWidth="1"/>
    <col min="17" max="16384" width="9.125" style="59" customWidth="1"/>
  </cols>
  <sheetData>
    <row r="1" spans="1:16" ht="18.75">
      <c r="A1" s="52"/>
      <c r="B1" s="52"/>
      <c r="C1" s="52"/>
      <c r="D1" s="52"/>
      <c r="E1" s="53"/>
      <c r="F1" s="53"/>
      <c r="G1" s="53"/>
      <c r="H1" s="53"/>
      <c r="I1" s="53"/>
      <c r="J1" s="53"/>
      <c r="K1" s="53"/>
      <c r="L1" s="53"/>
      <c r="M1" s="54" t="s">
        <v>67</v>
      </c>
      <c r="N1" s="52"/>
      <c r="O1" s="53"/>
      <c r="P1" s="53"/>
    </row>
    <row r="2" spans="1:16" ht="18.75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4" t="s">
        <v>0</v>
      </c>
      <c r="N2" s="52"/>
      <c r="O2" s="53"/>
      <c r="P2" s="53"/>
    </row>
    <row r="3" spans="1:16" ht="18.75">
      <c r="A3" s="52"/>
      <c r="B3" s="52"/>
      <c r="C3" s="52"/>
      <c r="D3" s="52"/>
      <c r="E3" s="53"/>
      <c r="F3" s="53"/>
      <c r="G3" s="53"/>
      <c r="H3" s="53"/>
      <c r="I3" s="53"/>
      <c r="J3" s="53"/>
      <c r="K3" s="53"/>
      <c r="L3" s="53"/>
      <c r="M3" s="55" t="s">
        <v>145</v>
      </c>
      <c r="N3" s="53"/>
      <c r="O3" s="53"/>
      <c r="P3" s="53"/>
    </row>
    <row r="4" spans="1:16" ht="18.75">
      <c r="A4" s="52"/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5" t="s">
        <v>39</v>
      </c>
      <c r="N4" s="53"/>
      <c r="O4" s="53"/>
      <c r="P4" s="53"/>
    </row>
    <row r="5" spans="1:16" ht="18.75">
      <c r="A5" s="52"/>
      <c r="B5" s="52"/>
      <c r="C5" s="52"/>
      <c r="D5" s="52"/>
      <c r="E5" s="53"/>
      <c r="F5" s="53"/>
      <c r="G5" s="53"/>
      <c r="H5" s="53"/>
      <c r="I5" s="53"/>
      <c r="J5" s="53"/>
      <c r="K5" s="53"/>
      <c r="L5" s="53"/>
      <c r="M5" s="166" t="s">
        <v>40</v>
      </c>
      <c r="N5" s="166"/>
      <c r="O5" s="53"/>
      <c r="P5" s="53"/>
    </row>
    <row r="6" spans="1:16" ht="18.75">
      <c r="A6" s="52"/>
      <c r="B6" s="52"/>
      <c r="C6" s="52"/>
      <c r="D6" s="52"/>
      <c r="E6" s="53"/>
      <c r="F6" s="53"/>
      <c r="G6" s="53"/>
      <c r="H6" s="53"/>
      <c r="I6" s="53"/>
      <c r="J6" s="53"/>
      <c r="K6" s="53"/>
      <c r="L6" s="53"/>
      <c r="M6" s="55" t="s">
        <v>94</v>
      </c>
      <c r="N6" s="53"/>
      <c r="O6" s="53"/>
      <c r="P6" s="53"/>
    </row>
    <row r="7" spans="1:16" ht="18.75">
      <c r="A7" s="162" t="s">
        <v>75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8.75">
      <c r="A8" s="162" t="s">
        <v>76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3" t="s">
        <v>2</v>
      </c>
    </row>
    <row r="10" spans="1:16" ht="12.75">
      <c r="A10" s="164" t="s">
        <v>28</v>
      </c>
      <c r="B10" s="164" t="s">
        <v>29</v>
      </c>
      <c r="C10" s="164" t="s">
        <v>30</v>
      </c>
      <c r="D10" s="161" t="s">
        <v>31</v>
      </c>
      <c r="E10" s="161" t="s">
        <v>5</v>
      </c>
      <c r="F10" s="161"/>
      <c r="G10" s="161"/>
      <c r="H10" s="161"/>
      <c r="I10" s="161"/>
      <c r="J10" s="161" t="s">
        <v>6</v>
      </c>
      <c r="K10" s="161"/>
      <c r="L10" s="161"/>
      <c r="M10" s="161"/>
      <c r="N10" s="161"/>
      <c r="O10" s="161"/>
      <c r="P10" s="165" t="s">
        <v>23</v>
      </c>
    </row>
    <row r="11" spans="1:16" ht="12.75">
      <c r="A11" s="161"/>
      <c r="B11" s="161"/>
      <c r="C11" s="161"/>
      <c r="D11" s="161"/>
      <c r="E11" s="165" t="s">
        <v>4</v>
      </c>
      <c r="F11" s="161" t="s">
        <v>32</v>
      </c>
      <c r="G11" s="161" t="s">
        <v>33</v>
      </c>
      <c r="H11" s="161"/>
      <c r="I11" s="161" t="s">
        <v>34</v>
      </c>
      <c r="J11" s="165" t="s">
        <v>4</v>
      </c>
      <c r="K11" s="161" t="s">
        <v>32</v>
      </c>
      <c r="L11" s="161" t="s">
        <v>33</v>
      </c>
      <c r="M11" s="161"/>
      <c r="N11" s="161" t="s">
        <v>34</v>
      </c>
      <c r="O11" s="60" t="s">
        <v>33</v>
      </c>
      <c r="P11" s="161"/>
    </row>
    <row r="12" spans="1:16" ht="12.75">
      <c r="A12" s="161"/>
      <c r="B12" s="161"/>
      <c r="C12" s="161"/>
      <c r="D12" s="161"/>
      <c r="E12" s="161"/>
      <c r="F12" s="161"/>
      <c r="G12" s="161" t="s">
        <v>35</v>
      </c>
      <c r="H12" s="161" t="s">
        <v>36</v>
      </c>
      <c r="I12" s="161"/>
      <c r="J12" s="161"/>
      <c r="K12" s="161"/>
      <c r="L12" s="161" t="s">
        <v>35</v>
      </c>
      <c r="M12" s="161" t="s">
        <v>36</v>
      </c>
      <c r="N12" s="161"/>
      <c r="O12" s="161" t="s">
        <v>37</v>
      </c>
      <c r="P12" s="161"/>
    </row>
    <row r="13" spans="1:16" ht="44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12.75">
      <c r="A14" s="60">
        <v>1</v>
      </c>
      <c r="B14" s="60">
        <v>2</v>
      </c>
      <c r="C14" s="60">
        <v>3</v>
      </c>
      <c r="D14" s="60">
        <v>4</v>
      </c>
      <c r="E14" s="61">
        <v>5</v>
      </c>
      <c r="F14" s="60">
        <v>6</v>
      </c>
      <c r="G14" s="60">
        <v>7</v>
      </c>
      <c r="H14" s="60">
        <v>8</v>
      </c>
      <c r="I14" s="60">
        <v>9</v>
      </c>
      <c r="J14" s="61">
        <v>10</v>
      </c>
      <c r="K14" s="60">
        <v>11</v>
      </c>
      <c r="L14" s="60">
        <v>12</v>
      </c>
      <c r="M14" s="60">
        <v>13</v>
      </c>
      <c r="N14" s="60">
        <v>14</v>
      </c>
      <c r="O14" s="60">
        <v>15</v>
      </c>
      <c r="P14" s="61">
        <v>16</v>
      </c>
    </row>
    <row r="15" spans="1:16" ht="25.5">
      <c r="A15" s="62" t="s">
        <v>44</v>
      </c>
      <c r="B15" s="63"/>
      <c r="C15" s="64"/>
      <c r="D15" s="65" t="s">
        <v>45</v>
      </c>
      <c r="E15" s="66">
        <v>2953294</v>
      </c>
      <c r="F15" s="67">
        <v>2312900</v>
      </c>
      <c r="G15" s="67">
        <v>0</v>
      </c>
      <c r="H15" s="67">
        <v>0</v>
      </c>
      <c r="I15" s="67">
        <v>640394</v>
      </c>
      <c r="J15" s="66">
        <v>385201</v>
      </c>
      <c r="K15" s="67">
        <v>124400</v>
      </c>
      <c r="L15" s="67">
        <v>0</v>
      </c>
      <c r="M15" s="67">
        <v>0</v>
      </c>
      <c r="N15" s="67">
        <v>260801</v>
      </c>
      <c r="O15" s="67">
        <v>128770</v>
      </c>
      <c r="P15" s="66">
        <f aca="true" t="shared" si="0" ref="P15:P46">E15+J15</f>
        <v>3338495</v>
      </c>
    </row>
    <row r="16" spans="1:16" ht="25.5">
      <c r="A16" s="62" t="s">
        <v>46</v>
      </c>
      <c r="B16" s="63"/>
      <c r="C16" s="64"/>
      <c r="D16" s="65" t="s">
        <v>45</v>
      </c>
      <c r="E16" s="66">
        <v>2953294</v>
      </c>
      <c r="F16" s="67">
        <v>2312900</v>
      </c>
      <c r="G16" s="67">
        <v>0</v>
      </c>
      <c r="H16" s="67">
        <v>0</v>
      </c>
      <c r="I16" s="67">
        <v>640394</v>
      </c>
      <c r="J16" s="66">
        <v>385201</v>
      </c>
      <c r="K16" s="67">
        <v>124400</v>
      </c>
      <c r="L16" s="67">
        <v>0</v>
      </c>
      <c r="M16" s="67">
        <v>0</v>
      </c>
      <c r="N16" s="67">
        <v>260801</v>
      </c>
      <c r="O16" s="67">
        <v>128770</v>
      </c>
      <c r="P16" s="66">
        <f t="shared" si="0"/>
        <v>3338495</v>
      </c>
    </row>
    <row r="17" spans="1:16" ht="63.75">
      <c r="A17" s="62" t="s">
        <v>78</v>
      </c>
      <c r="B17" s="62" t="s">
        <v>79</v>
      </c>
      <c r="C17" s="68" t="s">
        <v>80</v>
      </c>
      <c r="D17" s="65" t="s">
        <v>81</v>
      </c>
      <c r="E17" s="66">
        <v>5100</v>
      </c>
      <c r="F17" s="67">
        <v>5100</v>
      </c>
      <c r="G17" s="67">
        <v>0</v>
      </c>
      <c r="H17" s="67">
        <v>0</v>
      </c>
      <c r="I17" s="67">
        <v>0</v>
      </c>
      <c r="J17" s="66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6">
        <f t="shared" si="0"/>
        <v>5100</v>
      </c>
    </row>
    <row r="18" spans="1:16" ht="25.5">
      <c r="A18" s="62" t="s">
        <v>147</v>
      </c>
      <c r="B18" s="62" t="s">
        <v>148</v>
      </c>
      <c r="C18" s="68" t="s">
        <v>149</v>
      </c>
      <c r="D18" s="65" t="s">
        <v>150</v>
      </c>
      <c r="E18" s="66">
        <v>1990000</v>
      </c>
      <c r="F18" s="67">
        <v>1990000</v>
      </c>
      <c r="G18" s="67">
        <v>0</v>
      </c>
      <c r="H18" s="67">
        <v>0</v>
      </c>
      <c r="I18" s="67">
        <v>0</v>
      </c>
      <c r="J18" s="66">
        <v>61880</v>
      </c>
      <c r="K18" s="67">
        <v>0</v>
      </c>
      <c r="L18" s="67">
        <v>0</v>
      </c>
      <c r="M18" s="67">
        <v>0</v>
      </c>
      <c r="N18" s="67">
        <v>61880</v>
      </c>
      <c r="O18" s="67">
        <v>61880</v>
      </c>
      <c r="P18" s="66">
        <f t="shared" si="0"/>
        <v>2051880</v>
      </c>
    </row>
    <row r="19" spans="1:16" ht="12.75">
      <c r="A19" s="62" t="s">
        <v>214</v>
      </c>
      <c r="B19" s="62" t="s">
        <v>215</v>
      </c>
      <c r="C19" s="64"/>
      <c r="D19" s="65" t="s">
        <v>216</v>
      </c>
      <c r="E19" s="66">
        <v>100000</v>
      </c>
      <c r="F19" s="67">
        <v>100000</v>
      </c>
      <c r="G19" s="67">
        <v>0</v>
      </c>
      <c r="H19" s="67">
        <v>0</v>
      </c>
      <c r="I19" s="67">
        <v>0</v>
      </c>
      <c r="J19" s="66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6">
        <f t="shared" si="0"/>
        <v>100000</v>
      </c>
    </row>
    <row r="20" spans="1:16" ht="38.25">
      <c r="A20" s="69" t="s">
        <v>189</v>
      </c>
      <c r="B20" s="69" t="s">
        <v>190</v>
      </c>
      <c r="C20" s="70" t="s">
        <v>191</v>
      </c>
      <c r="D20" s="71" t="s">
        <v>217</v>
      </c>
      <c r="E20" s="72">
        <v>100000</v>
      </c>
      <c r="F20" s="73">
        <v>100000</v>
      </c>
      <c r="G20" s="73">
        <v>0</v>
      </c>
      <c r="H20" s="73">
        <v>0</v>
      </c>
      <c r="I20" s="73">
        <v>0</v>
      </c>
      <c r="J20" s="72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2">
        <f t="shared" si="0"/>
        <v>100000</v>
      </c>
    </row>
    <row r="21" spans="1:16" ht="25.5">
      <c r="A21" s="62" t="s">
        <v>218</v>
      </c>
      <c r="B21" s="62" t="s">
        <v>219</v>
      </c>
      <c r="C21" s="64"/>
      <c r="D21" s="65" t="s">
        <v>220</v>
      </c>
      <c r="E21" s="66">
        <v>167800</v>
      </c>
      <c r="F21" s="67">
        <v>167800</v>
      </c>
      <c r="G21" s="67">
        <v>0</v>
      </c>
      <c r="H21" s="67">
        <v>0</v>
      </c>
      <c r="I21" s="67">
        <v>0</v>
      </c>
      <c r="J21" s="66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6">
        <f t="shared" si="0"/>
        <v>167800</v>
      </c>
    </row>
    <row r="22" spans="1:16" ht="25.5">
      <c r="A22" s="69" t="s">
        <v>221</v>
      </c>
      <c r="B22" s="69" t="s">
        <v>222</v>
      </c>
      <c r="C22" s="70" t="s">
        <v>223</v>
      </c>
      <c r="D22" s="71" t="s">
        <v>224</v>
      </c>
      <c r="E22" s="72">
        <v>167800</v>
      </c>
      <c r="F22" s="73">
        <v>167800</v>
      </c>
      <c r="G22" s="73">
        <v>0</v>
      </c>
      <c r="H22" s="73">
        <v>0</v>
      </c>
      <c r="I22" s="73">
        <v>0</v>
      </c>
      <c r="J22" s="72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2">
        <f t="shared" si="0"/>
        <v>167800</v>
      </c>
    </row>
    <row r="23" spans="1:16" ht="12.75">
      <c r="A23" s="62" t="s">
        <v>225</v>
      </c>
      <c r="B23" s="62" t="s">
        <v>226</v>
      </c>
      <c r="C23" s="64"/>
      <c r="D23" s="65" t="s">
        <v>227</v>
      </c>
      <c r="E23" s="66">
        <v>50000</v>
      </c>
      <c r="F23" s="67">
        <v>50000</v>
      </c>
      <c r="G23" s="67">
        <v>0</v>
      </c>
      <c r="H23" s="67">
        <v>0</v>
      </c>
      <c r="I23" s="67">
        <v>0</v>
      </c>
      <c r="J23" s="66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6">
        <f t="shared" si="0"/>
        <v>50000</v>
      </c>
    </row>
    <row r="24" spans="1:16" ht="25.5">
      <c r="A24" s="69" t="s">
        <v>166</v>
      </c>
      <c r="B24" s="69" t="s">
        <v>167</v>
      </c>
      <c r="C24" s="70" t="s">
        <v>72</v>
      </c>
      <c r="D24" s="71" t="s">
        <v>168</v>
      </c>
      <c r="E24" s="72">
        <v>50000</v>
      </c>
      <c r="F24" s="73">
        <v>50000</v>
      </c>
      <c r="G24" s="73">
        <v>0</v>
      </c>
      <c r="H24" s="73">
        <v>0</v>
      </c>
      <c r="I24" s="73">
        <v>0</v>
      </c>
      <c r="J24" s="72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2">
        <f t="shared" si="0"/>
        <v>50000</v>
      </c>
    </row>
    <row r="25" spans="1:16" ht="25.5">
      <c r="A25" s="69" t="s">
        <v>170</v>
      </c>
      <c r="B25" s="69" t="s">
        <v>172</v>
      </c>
      <c r="C25" s="70" t="s">
        <v>174</v>
      </c>
      <c r="D25" s="71" t="s">
        <v>175</v>
      </c>
      <c r="E25" s="72">
        <v>-53000</v>
      </c>
      <c r="F25" s="73">
        <v>-53000</v>
      </c>
      <c r="G25" s="73">
        <v>0</v>
      </c>
      <c r="H25" s="73">
        <v>0</v>
      </c>
      <c r="I25" s="73">
        <v>0</v>
      </c>
      <c r="J25" s="72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2">
        <f t="shared" si="0"/>
        <v>-53000</v>
      </c>
    </row>
    <row r="26" spans="1:16" ht="25.5">
      <c r="A26" s="69" t="s">
        <v>171</v>
      </c>
      <c r="B26" s="69" t="s">
        <v>173</v>
      </c>
      <c r="C26" s="70" t="s">
        <v>174</v>
      </c>
      <c r="D26" s="71" t="s">
        <v>176</v>
      </c>
      <c r="E26" s="72">
        <v>53000</v>
      </c>
      <c r="F26" s="73">
        <v>53000</v>
      </c>
      <c r="G26" s="73">
        <v>0</v>
      </c>
      <c r="H26" s="73">
        <v>0</v>
      </c>
      <c r="I26" s="73">
        <v>0</v>
      </c>
      <c r="J26" s="72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2">
        <f t="shared" si="0"/>
        <v>53000</v>
      </c>
    </row>
    <row r="27" spans="1:16" ht="25.5">
      <c r="A27" s="62" t="s">
        <v>228</v>
      </c>
      <c r="B27" s="62" t="s">
        <v>229</v>
      </c>
      <c r="C27" s="64"/>
      <c r="D27" s="65" t="s">
        <v>230</v>
      </c>
      <c r="E27" s="66">
        <v>0</v>
      </c>
      <c r="F27" s="67">
        <v>0</v>
      </c>
      <c r="G27" s="67">
        <v>0</v>
      </c>
      <c r="H27" s="67">
        <v>0</v>
      </c>
      <c r="I27" s="67">
        <v>0</v>
      </c>
      <c r="J27" s="66">
        <v>44720</v>
      </c>
      <c r="K27" s="67">
        <v>0</v>
      </c>
      <c r="L27" s="67">
        <v>0</v>
      </c>
      <c r="M27" s="67">
        <v>0</v>
      </c>
      <c r="N27" s="67">
        <v>44720</v>
      </c>
      <c r="O27" s="67">
        <v>44720</v>
      </c>
      <c r="P27" s="66">
        <f t="shared" si="0"/>
        <v>44720</v>
      </c>
    </row>
    <row r="28" spans="1:16" ht="25.5">
      <c r="A28" s="69" t="s">
        <v>151</v>
      </c>
      <c r="B28" s="69" t="s">
        <v>152</v>
      </c>
      <c r="C28" s="70" t="s">
        <v>60</v>
      </c>
      <c r="D28" s="71" t="s">
        <v>153</v>
      </c>
      <c r="E28" s="72">
        <v>0</v>
      </c>
      <c r="F28" s="73">
        <v>0</v>
      </c>
      <c r="G28" s="73">
        <v>0</v>
      </c>
      <c r="H28" s="73">
        <v>0</v>
      </c>
      <c r="I28" s="73">
        <v>0</v>
      </c>
      <c r="J28" s="72">
        <v>44720</v>
      </c>
      <c r="K28" s="73">
        <v>0</v>
      </c>
      <c r="L28" s="73">
        <v>0</v>
      </c>
      <c r="M28" s="73">
        <v>0</v>
      </c>
      <c r="N28" s="73">
        <v>44720</v>
      </c>
      <c r="O28" s="73">
        <v>44720</v>
      </c>
      <c r="P28" s="72">
        <f t="shared" si="0"/>
        <v>44720</v>
      </c>
    </row>
    <row r="29" spans="1:16" ht="12.75">
      <c r="A29" s="62" t="s">
        <v>77</v>
      </c>
      <c r="B29" s="62" t="s">
        <v>69</v>
      </c>
      <c r="C29" s="68" t="s">
        <v>60</v>
      </c>
      <c r="D29" s="65" t="s">
        <v>70</v>
      </c>
      <c r="E29" s="66">
        <v>588940</v>
      </c>
      <c r="F29" s="67">
        <v>0</v>
      </c>
      <c r="G29" s="67">
        <v>0</v>
      </c>
      <c r="H29" s="67">
        <v>0</v>
      </c>
      <c r="I29" s="67">
        <v>588940</v>
      </c>
      <c r="J29" s="66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6">
        <f t="shared" si="0"/>
        <v>588940</v>
      </c>
    </row>
    <row r="30" spans="1:16" ht="25.5">
      <c r="A30" s="62" t="s">
        <v>231</v>
      </c>
      <c r="B30" s="62" t="s">
        <v>232</v>
      </c>
      <c r="C30" s="64"/>
      <c r="D30" s="65" t="s">
        <v>233</v>
      </c>
      <c r="E30" s="66">
        <v>0</v>
      </c>
      <c r="F30" s="67">
        <v>0</v>
      </c>
      <c r="G30" s="67">
        <v>0</v>
      </c>
      <c r="H30" s="67">
        <v>0</v>
      </c>
      <c r="I30" s="67">
        <v>0</v>
      </c>
      <c r="J30" s="66">
        <v>655998</v>
      </c>
      <c r="K30" s="67">
        <v>0</v>
      </c>
      <c r="L30" s="67">
        <v>0</v>
      </c>
      <c r="M30" s="67">
        <v>0</v>
      </c>
      <c r="N30" s="67">
        <v>655998</v>
      </c>
      <c r="O30" s="67">
        <v>655998</v>
      </c>
      <c r="P30" s="66">
        <f t="shared" si="0"/>
        <v>655998</v>
      </c>
    </row>
    <row r="31" spans="1:16" ht="63.75">
      <c r="A31" s="69" t="s">
        <v>154</v>
      </c>
      <c r="B31" s="69" t="s">
        <v>234</v>
      </c>
      <c r="C31" s="70" t="s">
        <v>155</v>
      </c>
      <c r="D31" s="71" t="s">
        <v>156</v>
      </c>
      <c r="E31" s="72">
        <v>0</v>
      </c>
      <c r="F31" s="73">
        <v>0</v>
      </c>
      <c r="G31" s="73">
        <v>0</v>
      </c>
      <c r="H31" s="73">
        <v>0</v>
      </c>
      <c r="I31" s="73">
        <v>0</v>
      </c>
      <c r="J31" s="72">
        <v>655998</v>
      </c>
      <c r="K31" s="73">
        <v>0</v>
      </c>
      <c r="L31" s="73">
        <v>0</v>
      </c>
      <c r="M31" s="73">
        <v>0</v>
      </c>
      <c r="N31" s="73">
        <v>655998</v>
      </c>
      <c r="O31" s="73">
        <v>655998</v>
      </c>
      <c r="P31" s="72">
        <f t="shared" si="0"/>
        <v>655998</v>
      </c>
    </row>
    <row r="32" spans="1:16" ht="25.5">
      <c r="A32" s="62" t="s">
        <v>235</v>
      </c>
      <c r="B32" s="62" t="s">
        <v>236</v>
      </c>
      <c r="C32" s="64"/>
      <c r="D32" s="65" t="s">
        <v>237</v>
      </c>
      <c r="E32" s="66">
        <v>51454</v>
      </c>
      <c r="F32" s="67">
        <v>0</v>
      </c>
      <c r="G32" s="67">
        <v>0</v>
      </c>
      <c r="H32" s="67">
        <v>0</v>
      </c>
      <c r="I32" s="67">
        <v>51454</v>
      </c>
      <c r="J32" s="66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6">
        <f t="shared" si="0"/>
        <v>51454</v>
      </c>
    </row>
    <row r="33" spans="1:16" ht="12.75">
      <c r="A33" s="69" t="s">
        <v>177</v>
      </c>
      <c r="B33" s="69" t="s">
        <v>178</v>
      </c>
      <c r="C33" s="70" t="s">
        <v>179</v>
      </c>
      <c r="D33" s="71" t="s">
        <v>180</v>
      </c>
      <c r="E33" s="72">
        <v>51454</v>
      </c>
      <c r="F33" s="73">
        <v>0</v>
      </c>
      <c r="G33" s="73">
        <v>0</v>
      </c>
      <c r="H33" s="73">
        <v>0</v>
      </c>
      <c r="I33" s="73">
        <v>51454</v>
      </c>
      <c r="J33" s="72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2">
        <f t="shared" si="0"/>
        <v>51454</v>
      </c>
    </row>
    <row r="34" spans="1:16" ht="12.75">
      <c r="A34" s="62" t="s">
        <v>238</v>
      </c>
      <c r="B34" s="62" t="s">
        <v>239</v>
      </c>
      <c r="C34" s="64"/>
      <c r="D34" s="65" t="s">
        <v>240</v>
      </c>
      <c r="E34" s="66">
        <v>0</v>
      </c>
      <c r="F34" s="67">
        <v>0</v>
      </c>
      <c r="G34" s="67">
        <v>0</v>
      </c>
      <c r="H34" s="67">
        <v>0</v>
      </c>
      <c r="I34" s="67">
        <v>0</v>
      </c>
      <c r="J34" s="66">
        <v>132031</v>
      </c>
      <c r="K34" s="67">
        <v>0</v>
      </c>
      <c r="L34" s="67">
        <v>0</v>
      </c>
      <c r="M34" s="67">
        <v>0</v>
      </c>
      <c r="N34" s="67">
        <v>132031</v>
      </c>
      <c r="O34" s="67">
        <v>0</v>
      </c>
      <c r="P34" s="66">
        <f t="shared" si="0"/>
        <v>132031</v>
      </c>
    </row>
    <row r="35" spans="1:16" ht="89.25">
      <c r="A35" s="69" t="s">
        <v>181</v>
      </c>
      <c r="B35" s="69" t="s">
        <v>182</v>
      </c>
      <c r="C35" s="70" t="s">
        <v>183</v>
      </c>
      <c r="D35" s="71" t="s">
        <v>241</v>
      </c>
      <c r="E35" s="72">
        <v>0</v>
      </c>
      <c r="F35" s="73">
        <v>0</v>
      </c>
      <c r="G35" s="73">
        <v>0</v>
      </c>
      <c r="H35" s="73">
        <v>0</v>
      </c>
      <c r="I35" s="73">
        <v>0</v>
      </c>
      <c r="J35" s="72">
        <v>132031</v>
      </c>
      <c r="K35" s="73">
        <v>0</v>
      </c>
      <c r="L35" s="73">
        <v>0</v>
      </c>
      <c r="M35" s="73">
        <v>0</v>
      </c>
      <c r="N35" s="73">
        <v>132031</v>
      </c>
      <c r="O35" s="73">
        <v>0</v>
      </c>
      <c r="P35" s="72">
        <f t="shared" si="0"/>
        <v>132031</v>
      </c>
    </row>
    <row r="36" spans="1:16" ht="25.5">
      <c r="A36" s="62" t="s">
        <v>185</v>
      </c>
      <c r="B36" s="62" t="s">
        <v>186</v>
      </c>
      <c r="C36" s="68" t="s">
        <v>187</v>
      </c>
      <c r="D36" s="65" t="s">
        <v>188</v>
      </c>
      <c r="E36" s="66">
        <v>0</v>
      </c>
      <c r="F36" s="67">
        <v>0</v>
      </c>
      <c r="G36" s="67">
        <v>0</v>
      </c>
      <c r="H36" s="67">
        <v>0</v>
      </c>
      <c r="I36" s="67">
        <v>0</v>
      </c>
      <c r="J36" s="66">
        <v>124400</v>
      </c>
      <c r="K36" s="67">
        <v>124400</v>
      </c>
      <c r="L36" s="67">
        <v>0</v>
      </c>
      <c r="M36" s="67">
        <v>0</v>
      </c>
      <c r="N36" s="67">
        <v>0</v>
      </c>
      <c r="O36" s="67">
        <v>0</v>
      </c>
      <c r="P36" s="66">
        <f t="shared" si="0"/>
        <v>124400</v>
      </c>
    </row>
    <row r="37" spans="1:16" ht="76.5">
      <c r="A37" s="62" t="s">
        <v>157</v>
      </c>
      <c r="B37" s="62" t="s">
        <v>158</v>
      </c>
      <c r="C37" s="68" t="s">
        <v>159</v>
      </c>
      <c r="D37" s="65" t="s">
        <v>242</v>
      </c>
      <c r="E37" s="66">
        <v>0</v>
      </c>
      <c r="F37" s="67">
        <v>0</v>
      </c>
      <c r="G37" s="67">
        <v>0</v>
      </c>
      <c r="H37" s="67">
        <v>0</v>
      </c>
      <c r="I37" s="67">
        <v>0</v>
      </c>
      <c r="J37" s="66">
        <v>-633828</v>
      </c>
      <c r="K37" s="67">
        <v>0</v>
      </c>
      <c r="L37" s="67">
        <v>0</v>
      </c>
      <c r="M37" s="67">
        <v>0</v>
      </c>
      <c r="N37" s="67">
        <v>-633828</v>
      </c>
      <c r="O37" s="67">
        <v>-633828</v>
      </c>
      <c r="P37" s="66">
        <f t="shared" si="0"/>
        <v>-633828</v>
      </c>
    </row>
    <row r="38" spans="1:16" ht="25.5">
      <c r="A38" s="62" t="s">
        <v>25</v>
      </c>
      <c r="B38" s="63"/>
      <c r="C38" s="64"/>
      <c r="D38" s="65" t="s">
        <v>27</v>
      </c>
      <c r="E38" s="66">
        <v>330562</v>
      </c>
      <c r="F38" s="67">
        <v>330562</v>
      </c>
      <c r="G38" s="67">
        <v>280794</v>
      </c>
      <c r="H38" s="67">
        <v>0</v>
      </c>
      <c r="I38" s="67">
        <v>0</v>
      </c>
      <c r="J38" s="66">
        <v>-26082</v>
      </c>
      <c r="K38" s="67">
        <v>0</v>
      </c>
      <c r="L38" s="67">
        <v>0</v>
      </c>
      <c r="M38" s="67">
        <v>0</v>
      </c>
      <c r="N38" s="67">
        <v>-26082</v>
      </c>
      <c r="O38" s="67">
        <v>-26082</v>
      </c>
      <c r="P38" s="66">
        <f t="shared" si="0"/>
        <v>304480</v>
      </c>
    </row>
    <row r="39" spans="1:16" ht="25.5">
      <c r="A39" s="62" t="s">
        <v>26</v>
      </c>
      <c r="B39" s="63"/>
      <c r="C39" s="64"/>
      <c r="D39" s="65" t="s">
        <v>38</v>
      </c>
      <c r="E39" s="66">
        <v>330562</v>
      </c>
      <c r="F39" s="67">
        <v>330562</v>
      </c>
      <c r="G39" s="67">
        <v>280794</v>
      </c>
      <c r="H39" s="67">
        <v>0</v>
      </c>
      <c r="I39" s="67">
        <v>0</v>
      </c>
      <c r="J39" s="66">
        <v>-26082</v>
      </c>
      <c r="K39" s="67">
        <v>0</v>
      </c>
      <c r="L39" s="67">
        <v>0</v>
      </c>
      <c r="M39" s="67">
        <v>0</v>
      </c>
      <c r="N39" s="67">
        <v>-26082</v>
      </c>
      <c r="O39" s="67">
        <v>-26082</v>
      </c>
      <c r="P39" s="66">
        <f t="shared" si="0"/>
        <v>304480</v>
      </c>
    </row>
    <row r="40" spans="1:16" ht="38.25">
      <c r="A40" s="62" t="s">
        <v>243</v>
      </c>
      <c r="B40" s="62" t="s">
        <v>244</v>
      </c>
      <c r="C40" s="68" t="s">
        <v>80</v>
      </c>
      <c r="D40" s="65" t="s">
        <v>245</v>
      </c>
      <c r="E40" s="66">
        <v>34626</v>
      </c>
      <c r="F40" s="67">
        <v>34626</v>
      </c>
      <c r="G40" s="67">
        <v>34626</v>
      </c>
      <c r="H40" s="67">
        <v>0</v>
      </c>
      <c r="I40" s="67">
        <v>0</v>
      </c>
      <c r="J40" s="66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6">
        <f t="shared" si="0"/>
        <v>34626</v>
      </c>
    </row>
    <row r="41" spans="1:16" ht="12.75">
      <c r="A41" s="62" t="s">
        <v>246</v>
      </c>
      <c r="B41" s="62" t="s">
        <v>247</v>
      </c>
      <c r="C41" s="68" t="s">
        <v>248</v>
      </c>
      <c r="D41" s="65" t="s">
        <v>249</v>
      </c>
      <c r="E41" s="66">
        <v>122254</v>
      </c>
      <c r="F41" s="67">
        <v>122254</v>
      </c>
      <c r="G41" s="67">
        <v>100208</v>
      </c>
      <c r="H41" s="67">
        <v>0</v>
      </c>
      <c r="I41" s="67">
        <v>0</v>
      </c>
      <c r="J41" s="66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6">
        <f t="shared" si="0"/>
        <v>122254</v>
      </c>
    </row>
    <row r="42" spans="1:16" ht="63.75">
      <c r="A42" s="62" t="s">
        <v>68</v>
      </c>
      <c r="B42" s="62" t="s">
        <v>65</v>
      </c>
      <c r="C42" s="68" t="s">
        <v>64</v>
      </c>
      <c r="D42" s="65" t="s">
        <v>66</v>
      </c>
      <c r="E42" s="66">
        <v>173682</v>
      </c>
      <c r="F42" s="67">
        <v>173682</v>
      </c>
      <c r="G42" s="67">
        <v>145960</v>
      </c>
      <c r="H42" s="67">
        <v>0</v>
      </c>
      <c r="I42" s="67">
        <v>0</v>
      </c>
      <c r="J42" s="66">
        <v>-26082</v>
      </c>
      <c r="K42" s="67">
        <v>0</v>
      </c>
      <c r="L42" s="67">
        <v>0</v>
      </c>
      <c r="M42" s="67">
        <v>0</v>
      </c>
      <c r="N42" s="67">
        <v>-26082</v>
      </c>
      <c r="O42" s="67">
        <v>-26082</v>
      </c>
      <c r="P42" s="66">
        <f t="shared" si="0"/>
        <v>147600</v>
      </c>
    </row>
    <row r="43" spans="1:16" ht="38.25">
      <c r="A43" s="62" t="s">
        <v>71</v>
      </c>
      <c r="B43" s="62" t="s">
        <v>72</v>
      </c>
      <c r="C43" s="68" t="s">
        <v>73</v>
      </c>
      <c r="D43" s="65" t="s">
        <v>74</v>
      </c>
      <c r="E43" s="66">
        <v>14189</v>
      </c>
      <c r="F43" s="67">
        <v>14189</v>
      </c>
      <c r="G43" s="67">
        <v>11630</v>
      </c>
      <c r="H43" s="67">
        <v>0</v>
      </c>
      <c r="I43" s="67">
        <v>0</v>
      </c>
      <c r="J43" s="66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6">
        <f t="shared" si="0"/>
        <v>14189</v>
      </c>
    </row>
    <row r="44" spans="1:16" ht="25.5">
      <c r="A44" s="62" t="s">
        <v>250</v>
      </c>
      <c r="B44" s="62" t="s">
        <v>251</v>
      </c>
      <c r="C44" s="68" t="s">
        <v>252</v>
      </c>
      <c r="D44" s="65" t="s">
        <v>253</v>
      </c>
      <c r="E44" s="66">
        <v>-14189</v>
      </c>
      <c r="F44" s="67">
        <v>-14189</v>
      </c>
      <c r="G44" s="67">
        <v>-11630</v>
      </c>
      <c r="H44" s="67">
        <v>0</v>
      </c>
      <c r="I44" s="67">
        <v>0</v>
      </c>
      <c r="J44" s="66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6">
        <f t="shared" si="0"/>
        <v>-14189</v>
      </c>
    </row>
    <row r="45" spans="1:16" ht="25.5">
      <c r="A45" s="62" t="s">
        <v>254</v>
      </c>
      <c r="B45" s="63"/>
      <c r="C45" s="64"/>
      <c r="D45" s="65" t="s">
        <v>255</v>
      </c>
      <c r="E45" s="66">
        <v>1333849</v>
      </c>
      <c r="F45" s="67">
        <v>1333849</v>
      </c>
      <c r="G45" s="67">
        <v>1099332</v>
      </c>
      <c r="H45" s="67">
        <v>0</v>
      </c>
      <c r="I45" s="67">
        <v>0</v>
      </c>
      <c r="J45" s="66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6">
        <f t="shared" si="0"/>
        <v>1333849</v>
      </c>
    </row>
    <row r="46" spans="1:16" ht="25.5">
      <c r="A46" s="62" t="s">
        <v>256</v>
      </c>
      <c r="B46" s="63"/>
      <c r="C46" s="64"/>
      <c r="D46" s="65" t="s">
        <v>255</v>
      </c>
      <c r="E46" s="66">
        <v>1333849</v>
      </c>
      <c r="F46" s="67">
        <v>1333849</v>
      </c>
      <c r="G46" s="67">
        <v>1099332</v>
      </c>
      <c r="H46" s="67">
        <v>0</v>
      </c>
      <c r="I46" s="67">
        <v>0</v>
      </c>
      <c r="J46" s="66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6">
        <f t="shared" si="0"/>
        <v>1333849</v>
      </c>
    </row>
    <row r="47" spans="1:16" ht="38.25">
      <c r="A47" s="62" t="s">
        <v>257</v>
      </c>
      <c r="B47" s="62" t="s">
        <v>244</v>
      </c>
      <c r="C47" s="68" t="s">
        <v>80</v>
      </c>
      <c r="D47" s="65" t="s">
        <v>245</v>
      </c>
      <c r="E47" s="66">
        <v>1233623</v>
      </c>
      <c r="F47" s="67">
        <v>1233623</v>
      </c>
      <c r="G47" s="67">
        <v>1017180</v>
      </c>
      <c r="H47" s="67">
        <v>0</v>
      </c>
      <c r="I47" s="67">
        <v>0</v>
      </c>
      <c r="J47" s="66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6">
        <f aca="true" t="shared" si="1" ref="P47:P69">E47+J47</f>
        <v>1233623</v>
      </c>
    </row>
    <row r="48" spans="1:16" ht="51">
      <c r="A48" s="62" t="s">
        <v>258</v>
      </c>
      <c r="B48" s="62" t="s">
        <v>259</v>
      </c>
      <c r="C48" s="64"/>
      <c r="D48" s="65" t="s">
        <v>260</v>
      </c>
      <c r="E48" s="66">
        <v>100226</v>
      </c>
      <c r="F48" s="67">
        <v>100226</v>
      </c>
      <c r="G48" s="67">
        <v>82152</v>
      </c>
      <c r="H48" s="67">
        <v>0</v>
      </c>
      <c r="I48" s="67">
        <v>0</v>
      </c>
      <c r="J48" s="66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6">
        <f t="shared" si="1"/>
        <v>100226</v>
      </c>
    </row>
    <row r="49" spans="1:16" ht="51">
      <c r="A49" s="69" t="s">
        <v>261</v>
      </c>
      <c r="B49" s="69" t="s">
        <v>262</v>
      </c>
      <c r="C49" s="70" t="s">
        <v>65</v>
      </c>
      <c r="D49" s="71" t="s">
        <v>263</v>
      </c>
      <c r="E49" s="72">
        <v>100226</v>
      </c>
      <c r="F49" s="73">
        <v>100226</v>
      </c>
      <c r="G49" s="73">
        <v>82152</v>
      </c>
      <c r="H49" s="73">
        <v>0</v>
      </c>
      <c r="I49" s="73">
        <v>0</v>
      </c>
      <c r="J49" s="72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2">
        <f t="shared" si="1"/>
        <v>100226</v>
      </c>
    </row>
    <row r="50" spans="1:16" ht="25.5">
      <c r="A50" s="62" t="s">
        <v>264</v>
      </c>
      <c r="B50" s="63"/>
      <c r="C50" s="64"/>
      <c r="D50" s="65" t="s">
        <v>265</v>
      </c>
      <c r="E50" s="66">
        <v>218154</v>
      </c>
      <c r="F50" s="67">
        <v>218154</v>
      </c>
      <c r="G50" s="67">
        <v>145907</v>
      </c>
      <c r="H50" s="67">
        <v>0</v>
      </c>
      <c r="I50" s="67">
        <v>0</v>
      </c>
      <c r="J50" s="66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6">
        <f t="shared" si="1"/>
        <v>218154</v>
      </c>
    </row>
    <row r="51" spans="1:16" ht="25.5">
      <c r="A51" s="62" t="s">
        <v>266</v>
      </c>
      <c r="B51" s="63"/>
      <c r="C51" s="64"/>
      <c r="D51" s="65" t="s">
        <v>267</v>
      </c>
      <c r="E51" s="66">
        <v>218154</v>
      </c>
      <c r="F51" s="67">
        <v>218154</v>
      </c>
      <c r="G51" s="67">
        <v>145907</v>
      </c>
      <c r="H51" s="67">
        <v>0</v>
      </c>
      <c r="I51" s="67">
        <v>0</v>
      </c>
      <c r="J51" s="66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6">
        <f t="shared" si="1"/>
        <v>218154</v>
      </c>
    </row>
    <row r="52" spans="1:16" ht="38.25">
      <c r="A52" s="62" t="s">
        <v>268</v>
      </c>
      <c r="B52" s="62" t="s">
        <v>244</v>
      </c>
      <c r="C52" s="68" t="s">
        <v>80</v>
      </c>
      <c r="D52" s="65" t="s">
        <v>245</v>
      </c>
      <c r="E52" s="66">
        <v>75557</v>
      </c>
      <c r="F52" s="67">
        <v>75557</v>
      </c>
      <c r="G52" s="67">
        <v>61811</v>
      </c>
      <c r="H52" s="67">
        <v>0</v>
      </c>
      <c r="I52" s="67">
        <v>0</v>
      </c>
      <c r="J52" s="66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6">
        <f t="shared" si="1"/>
        <v>75557</v>
      </c>
    </row>
    <row r="53" spans="1:16" ht="51">
      <c r="A53" s="62" t="s">
        <v>269</v>
      </c>
      <c r="B53" s="62" t="s">
        <v>270</v>
      </c>
      <c r="C53" s="68" t="s">
        <v>73</v>
      </c>
      <c r="D53" s="65" t="s">
        <v>271</v>
      </c>
      <c r="E53" s="66">
        <v>117597</v>
      </c>
      <c r="F53" s="67">
        <v>117597</v>
      </c>
      <c r="G53" s="67">
        <v>84096</v>
      </c>
      <c r="H53" s="67">
        <v>0</v>
      </c>
      <c r="I53" s="67">
        <v>0</v>
      </c>
      <c r="J53" s="66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6">
        <f t="shared" si="1"/>
        <v>117597</v>
      </c>
    </row>
    <row r="54" spans="1:16" ht="12.75">
      <c r="A54" s="62" t="s">
        <v>272</v>
      </c>
      <c r="B54" s="62" t="s">
        <v>273</v>
      </c>
      <c r="C54" s="68" t="s">
        <v>274</v>
      </c>
      <c r="D54" s="65" t="s">
        <v>275</v>
      </c>
      <c r="E54" s="66">
        <v>0</v>
      </c>
      <c r="F54" s="67">
        <v>0</v>
      </c>
      <c r="G54" s="67">
        <v>0</v>
      </c>
      <c r="H54" s="67">
        <v>0</v>
      </c>
      <c r="I54" s="67">
        <v>0</v>
      </c>
      <c r="J54" s="66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6">
        <f t="shared" si="1"/>
        <v>0</v>
      </c>
    </row>
    <row r="55" spans="1:16" ht="38.25">
      <c r="A55" s="62" t="s">
        <v>276</v>
      </c>
      <c r="B55" s="62" t="s">
        <v>277</v>
      </c>
      <c r="C55" s="68" t="s">
        <v>278</v>
      </c>
      <c r="D55" s="65" t="s">
        <v>279</v>
      </c>
      <c r="E55" s="66">
        <v>25000</v>
      </c>
      <c r="F55" s="67">
        <v>25000</v>
      </c>
      <c r="G55" s="67">
        <v>0</v>
      </c>
      <c r="H55" s="67">
        <v>0</v>
      </c>
      <c r="I55" s="67">
        <v>0</v>
      </c>
      <c r="J55" s="66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6">
        <f t="shared" si="1"/>
        <v>25000</v>
      </c>
    </row>
    <row r="56" spans="1:16" ht="25.5">
      <c r="A56" s="62" t="s">
        <v>82</v>
      </c>
      <c r="B56" s="63"/>
      <c r="C56" s="64"/>
      <c r="D56" s="65" t="s">
        <v>83</v>
      </c>
      <c r="E56" s="66">
        <v>247989</v>
      </c>
      <c r="F56" s="67">
        <v>247989</v>
      </c>
      <c r="G56" s="67">
        <v>193725</v>
      </c>
      <c r="H56" s="67">
        <v>0</v>
      </c>
      <c r="I56" s="67">
        <v>0</v>
      </c>
      <c r="J56" s="66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6">
        <f t="shared" si="1"/>
        <v>247989</v>
      </c>
    </row>
    <row r="57" spans="1:16" ht="25.5">
      <c r="A57" s="62" t="s">
        <v>84</v>
      </c>
      <c r="B57" s="63"/>
      <c r="C57" s="64"/>
      <c r="D57" s="65" t="s">
        <v>83</v>
      </c>
      <c r="E57" s="66">
        <v>247989</v>
      </c>
      <c r="F57" s="67">
        <v>247989</v>
      </c>
      <c r="G57" s="67">
        <v>193725</v>
      </c>
      <c r="H57" s="67">
        <v>0</v>
      </c>
      <c r="I57" s="67">
        <v>0</v>
      </c>
      <c r="J57" s="66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6">
        <f t="shared" si="1"/>
        <v>247989</v>
      </c>
    </row>
    <row r="58" spans="1:16" ht="38.25">
      <c r="A58" s="62" t="s">
        <v>280</v>
      </c>
      <c r="B58" s="62" t="s">
        <v>244</v>
      </c>
      <c r="C58" s="68" t="s">
        <v>80</v>
      </c>
      <c r="D58" s="65" t="s">
        <v>245</v>
      </c>
      <c r="E58" s="66">
        <v>236344</v>
      </c>
      <c r="F58" s="67">
        <v>236344</v>
      </c>
      <c r="G58" s="67">
        <v>193725</v>
      </c>
      <c r="H58" s="67">
        <v>0</v>
      </c>
      <c r="I58" s="67">
        <v>0</v>
      </c>
      <c r="J58" s="66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6">
        <f t="shared" si="1"/>
        <v>236344</v>
      </c>
    </row>
    <row r="59" spans="1:16" ht="25.5">
      <c r="A59" s="62" t="s">
        <v>281</v>
      </c>
      <c r="B59" s="62" t="s">
        <v>229</v>
      </c>
      <c r="C59" s="64"/>
      <c r="D59" s="65" t="s">
        <v>230</v>
      </c>
      <c r="E59" s="66">
        <v>6423</v>
      </c>
      <c r="F59" s="67">
        <v>6423</v>
      </c>
      <c r="G59" s="67">
        <v>0</v>
      </c>
      <c r="H59" s="67">
        <v>0</v>
      </c>
      <c r="I59" s="67">
        <v>0</v>
      </c>
      <c r="J59" s="66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6">
        <f t="shared" si="1"/>
        <v>6423</v>
      </c>
    </row>
    <row r="60" spans="1:16" ht="25.5">
      <c r="A60" s="69" t="s">
        <v>282</v>
      </c>
      <c r="B60" s="69" t="s">
        <v>283</v>
      </c>
      <c r="C60" s="70" t="s">
        <v>60</v>
      </c>
      <c r="D60" s="71" t="s">
        <v>198</v>
      </c>
      <c r="E60" s="72">
        <v>6423</v>
      </c>
      <c r="F60" s="73">
        <v>6423</v>
      </c>
      <c r="G60" s="73">
        <v>0</v>
      </c>
      <c r="H60" s="73">
        <v>0</v>
      </c>
      <c r="I60" s="73">
        <v>0</v>
      </c>
      <c r="J60" s="72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2">
        <f t="shared" si="1"/>
        <v>6423</v>
      </c>
    </row>
    <row r="61" spans="1:16" ht="12.75">
      <c r="A61" s="62" t="s">
        <v>284</v>
      </c>
      <c r="B61" s="62" t="s">
        <v>69</v>
      </c>
      <c r="C61" s="68" t="s">
        <v>60</v>
      </c>
      <c r="D61" s="65" t="s">
        <v>70</v>
      </c>
      <c r="E61" s="66">
        <v>5222</v>
      </c>
      <c r="F61" s="67">
        <v>5222</v>
      </c>
      <c r="G61" s="67">
        <v>0</v>
      </c>
      <c r="H61" s="67">
        <v>0</v>
      </c>
      <c r="I61" s="67">
        <v>0</v>
      </c>
      <c r="J61" s="66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6">
        <f t="shared" si="1"/>
        <v>5222</v>
      </c>
    </row>
    <row r="62" spans="1:16" ht="12.75">
      <c r="A62" s="62" t="s">
        <v>285</v>
      </c>
      <c r="B62" s="63"/>
      <c r="C62" s="64"/>
      <c r="D62" s="65" t="s">
        <v>286</v>
      </c>
      <c r="E62" s="66">
        <v>147578</v>
      </c>
      <c r="F62" s="67">
        <v>147578</v>
      </c>
      <c r="G62" s="67">
        <v>156626</v>
      </c>
      <c r="H62" s="67">
        <v>0</v>
      </c>
      <c r="I62" s="67">
        <v>0</v>
      </c>
      <c r="J62" s="66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6">
        <f t="shared" si="1"/>
        <v>147578</v>
      </c>
    </row>
    <row r="63" spans="1:16" ht="12.75">
      <c r="A63" s="62" t="s">
        <v>287</v>
      </c>
      <c r="B63" s="63"/>
      <c r="C63" s="64"/>
      <c r="D63" s="65" t="s">
        <v>286</v>
      </c>
      <c r="E63" s="66">
        <v>147578</v>
      </c>
      <c r="F63" s="67">
        <v>147578</v>
      </c>
      <c r="G63" s="67">
        <v>156626</v>
      </c>
      <c r="H63" s="67">
        <v>0</v>
      </c>
      <c r="I63" s="67">
        <v>0</v>
      </c>
      <c r="J63" s="66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6">
        <f t="shared" si="1"/>
        <v>147578</v>
      </c>
    </row>
    <row r="64" spans="1:16" ht="38.25">
      <c r="A64" s="62" t="s">
        <v>288</v>
      </c>
      <c r="B64" s="62" t="s">
        <v>244</v>
      </c>
      <c r="C64" s="68" t="s">
        <v>80</v>
      </c>
      <c r="D64" s="65" t="s">
        <v>245</v>
      </c>
      <c r="E64" s="66">
        <v>147578</v>
      </c>
      <c r="F64" s="67">
        <v>147578</v>
      </c>
      <c r="G64" s="67">
        <v>156626</v>
      </c>
      <c r="H64" s="67">
        <v>0</v>
      </c>
      <c r="I64" s="67">
        <v>0</v>
      </c>
      <c r="J64" s="66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6">
        <f t="shared" si="1"/>
        <v>147578</v>
      </c>
    </row>
    <row r="65" spans="1:16" ht="25.5">
      <c r="A65" s="62" t="s">
        <v>161</v>
      </c>
      <c r="B65" s="63"/>
      <c r="C65" s="64"/>
      <c r="D65" s="65" t="s">
        <v>289</v>
      </c>
      <c r="E65" s="66">
        <v>5351056</v>
      </c>
      <c r="F65" s="67">
        <v>491670</v>
      </c>
      <c r="G65" s="67">
        <v>392836</v>
      </c>
      <c r="H65" s="67">
        <v>0</v>
      </c>
      <c r="I65" s="67">
        <v>0</v>
      </c>
      <c r="J65" s="66">
        <v>15200</v>
      </c>
      <c r="K65" s="67">
        <v>0</v>
      </c>
      <c r="L65" s="67">
        <v>0</v>
      </c>
      <c r="M65" s="67">
        <v>0</v>
      </c>
      <c r="N65" s="67">
        <v>15200</v>
      </c>
      <c r="O65" s="67">
        <v>15200</v>
      </c>
      <c r="P65" s="66">
        <f t="shared" si="1"/>
        <v>5366256</v>
      </c>
    </row>
    <row r="66" spans="1:16" ht="25.5">
      <c r="A66" s="62" t="s">
        <v>162</v>
      </c>
      <c r="B66" s="63"/>
      <c r="C66" s="64"/>
      <c r="D66" s="65" t="s">
        <v>289</v>
      </c>
      <c r="E66" s="66">
        <v>5351056</v>
      </c>
      <c r="F66" s="67">
        <v>491670</v>
      </c>
      <c r="G66" s="67">
        <v>392836</v>
      </c>
      <c r="H66" s="67">
        <v>0</v>
      </c>
      <c r="I66" s="67">
        <v>0</v>
      </c>
      <c r="J66" s="66">
        <v>15200</v>
      </c>
      <c r="K66" s="67">
        <v>0</v>
      </c>
      <c r="L66" s="67">
        <v>0</v>
      </c>
      <c r="M66" s="67">
        <v>0</v>
      </c>
      <c r="N66" s="67">
        <v>15200</v>
      </c>
      <c r="O66" s="67">
        <v>15200</v>
      </c>
      <c r="P66" s="66">
        <f t="shared" si="1"/>
        <v>5366256</v>
      </c>
    </row>
    <row r="67" spans="1:16" ht="38.25">
      <c r="A67" s="62" t="s">
        <v>163</v>
      </c>
      <c r="B67" s="62" t="s">
        <v>244</v>
      </c>
      <c r="C67" s="68" t="s">
        <v>80</v>
      </c>
      <c r="D67" s="65" t="s">
        <v>245</v>
      </c>
      <c r="E67" s="66">
        <v>491670</v>
      </c>
      <c r="F67" s="67">
        <v>491670</v>
      </c>
      <c r="G67" s="67">
        <v>392836</v>
      </c>
      <c r="H67" s="67">
        <v>0</v>
      </c>
      <c r="I67" s="67">
        <v>0</v>
      </c>
      <c r="J67" s="66">
        <v>15200</v>
      </c>
      <c r="K67" s="67">
        <v>0</v>
      </c>
      <c r="L67" s="67">
        <v>0</v>
      </c>
      <c r="M67" s="67">
        <v>0</v>
      </c>
      <c r="N67" s="67">
        <v>15200</v>
      </c>
      <c r="O67" s="67">
        <v>15200</v>
      </c>
      <c r="P67" s="66">
        <f t="shared" si="1"/>
        <v>506870</v>
      </c>
    </row>
    <row r="68" spans="1:16" ht="12.75">
      <c r="A68" s="62" t="s">
        <v>290</v>
      </c>
      <c r="B68" s="62" t="s">
        <v>291</v>
      </c>
      <c r="C68" s="68" t="s">
        <v>292</v>
      </c>
      <c r="D68" s="65" t="s">
        <v>293</v>
      </c>
      <c r="E68" s="66">
        <v>4859386</v>
      </c>
      <c r="F68" s="67">
        <v>0</v>
      </c>
      <c r="G68" s="67">
        <v>0</v>
      </c>
      <c r="H68" s="67">
        <v>0</v>
      </c>
      <c r="I68" s="67">
        <v>0</v>
      </c>
      <c r="J68" s="66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6">
        <f t="shared" si="1"/>
        <v>4859386</v>
      </c>
    </row>
    <row r="69" spans="1:16" ht="19.5" customHeight="1">
      <c r="A69" s="74"/>
      <c r="B69" s="75" t="s">
        <v>24</v>
      </c>
      <c r="C69" s="76"/>
      <c r="D69" s="77" t="s">
        <v>4</v>
      </c>
      <c r="E69" s="66">
        <v>10582482</v>
      </c>
      <c r="F69" s="66">
        <v>5082702</v>
      </c>
      <c r="G69" s="66">
        <v>2269220</v>
      </c>
      <c r="H69" s="66">
        <v>0</v>
      </c>
      <c r="I69" s="66">
        <v>640394</v>
      </c>
      <c r="J69" s="66">
        <v>374319</v>
      </c>
      <c r="K69" s="66">
        <v>124400</v>
      </c>
      <c r="L69" s="66">
        <v>0</v>
      </c>
      <c r="M69" s="66">
        <v>0</v>
      </c>
      <c r="N69" s="66">
        <v>249919</v>
      </c>
      <c r="O69" s="66">
        <v>117888</v>
      </c>
      <c r="P69" s="66">
        <f t="shared" si="1"/>
        <v>10956801</v>
      </c>
    </row>
    <row r="70" spans="1:16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6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12" s="55" customFormat="1" ht="18.75">
      <c r="A72" s="55" t="s">
        <v>8</v>
      </c>
      <c r="L72" s="55" t="s">
        <v>9</v>
      </c>
    </row>
    <row r="73" s="55" customFormat="1" ht="18.75"/>
    <row r="74" s="55" customFormat="1" ht="18.75">
      <c r="A74" s="55" t="s">
        <v>10</v>
      </c>
    </row>
    <row r="75" spans="1:12" s="55" customFormat="1" ht="18.75">
      <c r="A75" s="55" t="s">
        <v>91</v>
      </c>
      <c r="L75" s="55" t="s">
        <v>93</v>
      </c>
    </row>
    <row r="76" s="55" customFormat="1" ht="18.75">
      <c r="A76" s="55" t="s">
        <v>92</v>
      </c>
    </row>
    <row r="77" s="52" customFormat="1" ht="12.75"/>
    <row r="78" spans="1:16" ht="12.75">
      <c r="A78" s="79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1:16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1:16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16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1:16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1:16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1:16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1:16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16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1:16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1:16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</sheetData>
  <mergeCells count="23">
    <mergeCell ref="M5:N5"/>
    <mergeCell ref="A7:P7"/>
    <mergeCell ref="G12:G13"/>
    <mergeCell ref="H12:H13"/>
    <mergeCell ref="I11:I13"/>
    <mergeCell ref="J10:O10"/>
    <mergeCell ref="J11:J13"/>
    <mergeCell ref="K11:K13"/>
    <mergeCell ref="L12:L13"/>
    <mergeCell ref="N11:N13"/>
    <mergeCell ref="O12:O13"/>
    <mergeCell ref="A8:P8"/>
    <mergeCell ref="A10:A13"/>
    <mergeCell ref="B10:B13"/>
    <mergeCell ref="C10:C13"/>
    <mergeCell ref="D10:D13"/>
    <mergeCell ref="E10:I10"/>
    <mergeCell ref="E11:E13"/>
    <mergeCell ref="P10:P13"/>
    <mergeCell ref="F11:F13"/>
    <mergeCell ref="G11:H11"/>
    <mergeCell ref="L11:M11"/>
    <mergeCell ref="M12:M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20">
      <selection activeCell="C18" sqref="C18"/>
    </sheetView>
  </sheetViews>
  <sheetFormatPr defaultColWidth="9.125" defaultRowHeight="12.75"/>
  <cols>
    <col min="1" max="1" width="14.125" style="122" customWidth="1"/>
    <col min="2" max="2" width="15.875" style="122" customWidth="1"/>
    <col min="3" max="3" width="31.625" style="122" customWidth="1"/>
    <col min="4" max="4" width="18.75390625" style="119" customWidth="1"/>
    <col min="5" max="5" width="25.375" style="147" hidden="1" customWidth="1"/>
    <col min="6" max="6" width="32.00390625" style="147" hidden="1" customWidth="1"/>
    <col min="7" max="7" width="13.375" style="147" hidden="1" customWidth="1"/>
    <col min="8" max="8" width="34.375" style="119" customWidth="1"/>
    <col min="9" max="9" width="15.875" style="122" customWidth="1"/>
    <col min="10" max="16384" width="9.125" style="122" customWidth="1"/>
  </cols>
  <sheetData>
    <row r="1" spans="5:9" ht="18.75">
      <c r="E1" s="120"/>
      <c r="F1" s="120"/>
      <c r="G1" s="120"/>
      <c r="H1" s="120" t="s">
        <v>205</v>
      </c>
      <c r="I1" s="120"/>
    </row>
    <row r="2" spans="5:9" ht="18.75">
      <c r="E2" s="120"/>
      <c r="F2" s="120"/>
      <c r="G2" s="120"/>
      <c r="H2" s="120" t="s">
        <v>0</v>
      </c>
      <c r="I2" s="120"/>
    </row>
    <row r="3" spans="5:9" ht="18.75">
      <c r="E3" s="2"/>
      <c r="F3" s="2"/>
      <c r="G3" s="2"/>
      <c r="H3" s="2" t="s">
        <v>145</v>
      </c>
      <c r="I3" s="2"/>
    </row>
    <row r="4" spans="5:9" ht="18.75">
      <c r="E4" s="2"/>
      <c r="F4" s="2"/>
      <c r="G4" s="2"/>
      <c r="H4" s="2" t="s">
        <v>39</v>
      </c>
      <c r="I4" s="2"/>
    </row>
    <row r="5" spans="5:9" ht="18.75">
      <c r="E5" s="12"/>
      <c r="F5" s="12"/>
      <c r="G5" s="12"/>
      <c r="H5" s="12" t="s">
        <v>40</v>
      </c>
      <c r="I5" s="12"/>
    </row>
    <row r="6" spans="5:9" ht="18" customHeight="1">
      <c r="E6" s="2"/>
      <c r="F6" s="2"/>
      <c r="G6" s="2"/>
      <c r="H6" s="2" t="s">
        <v>94</v>
      </c>
      <c r="I6" s="2"/>
    </row>
    <row r="7" spans="5:9" ht="6" customHeight="1" hidden="1">
      <c r="E7" s="2"/>
      <c r="F7" s="2"/>
      <c r="G7" s="37"/>
      <c r="H7" s="121"/>
      <c r="I7" s="121"/>
    </row>
    <row r="8" spans="1:8" ht="21" customHeight="1">
      <c r="A8" s="172" t="s">
        <v>206</v>
      </c>
      <c r="B8" s="172"/>
      <c r="C8" s="172"/>
      <c r="D8" s="172"/>
      <c r="E8" s="173"/>
      <c r="F8" s="173"/>
      <c r="G8" s="173"/>
      <c r="H8" s="173"/>
    </row>
    <row r="9" spans="1:8" ht="42" customHeight="1">
      <c r="A9" s="170" t="s">
        <v>207</v>
      </c>
      <c r="B9" s="170"/>
      <c r="C9" s="170"/>
      <c r="D9" s="171"/>
      <c r="E9" s="171"/>
      <c r="F9" s="171"/>
      <c r="G9" s="171"/>
      <c r="H9" s="171"/>
    </row>
    <row r="10" spans="1:8" ht="9" customHeight="1">
      <c r="A10" s="178"/>
      <c r="B10" s="178"/>
      <c r="C10" s="178"/>
      <c r="D10" s="179"/>
      <c r="E10" s="180"/>
      <c r="F10" s="180"/>
      <c r="G10" s="180"/>
      <c r="H10" s="180"/>
    </row>
    <row r="11" spans="1:8" ht="18" customHeight="1" hidden="1">
      <c r="A11" s="174" t="s">
        <v>41</v>
      </c>
      <c r="B11" s="175"/>
      <c r="C11" s="175"/>
      <c r="D11" s="176"/>
      <c r="E11" s="177"/>
      <c r="F11" s="177"/>
      <c r="G11" s="177"/>
      <c r="H11" s="177"/>
    </row>
    <row r="12" spans="1:8" ht="24.75" customHeight="1">
      <c r="A12" s="168" t="s">
        <v>208</v>
      </c>
      <c r="B12" s="168" t="s">
        <v>209</v>
      </c>
      <c r="C12" s="182" t="s">
        <v>210</v>
      </c>
      <c r="D12" s="183"/>
      <c r="E12" s="183"/>
      <c r="F12" s="183"/>
      <c r="G12" s="184"/>
      <c r="H12" s="150" t="s">
        <v>211</v>
      </c>
    </row>
    <row r="13" spans="1:8" ht="27" customHeight="1">
      <c r="A13" s="168"/>
      <c r="B13" s="168"/>
      <c r="C13" s="185"/>
      <c r="D13" s="148"/>
      <c r="E13" s="148"/>
      <c r="F13" s="148"/>
      <c r="G13" s="149"/>
      <c r="H13" s="150"/>
    </row>
    <row r="14" spans="1:8" s="124" customFormat="1" ht="128.25" customHeight="1">
      <c r="A14" s="168"/>
      <c r="B14" s="168"/>
      <c r="C14" s="168" t="s">
        <v>212</v>
      </c>
      <c r="D14" s="181" t="s">
        <v>213</v>
      </c>
      <c r="E14" s="169"/>
      <c r="F14" s="169"/>
      <c r="G14" s="167"/>
      <c r="H14" s="150"/>
    </row>
    <row r="15" spans="1:8" s="124" customFormat="1" ht="12.75" hidden="1">
      <c r="A15" s="168"/>
      <c r="B15" s="168"/>
      <c r="C15" s="168"/>
      <c r="D15" s="181"/>
      <c r="E15" s="169"/>
      <c r="F15" s="169"/>
      <c r="G15" s="167"/>
      <c r="H15" s="150"/>
    </row>
    <row r="16" spans="1:8" s="124" customFormat="1" ht="57" customHeight="1" hidden="1">
      <c r="A16" s="168"/>
      <c r="B16" s="168"/>
      <c r="C16" s="123"/>
      <c r="D16" s="181"/>
      <c r="E16" s="169"/>
      <c r="F16" s="169"/>
      <c r="G16" s="167"/>
      <c r="H16" s="150"/>
    </row>
    <row r="17" spans="1:8" ht="15.75" customHeight="1">
      <c r="A17" s="125">
        <v>1</v>
      </c>
      <c r="B17" s="125">
        <v>2</v>
      </c>
      <c r="C17" s="125">
        <v>3</v>
      </c>
      <c r="D17" s="125">
        <v>3</v>
      </c>
      <c r="E17" s="126">
        <v>4</v>
      </c>
      <c r="F17" s="126">
        <v>5</v>
      </c>
      <c r="G17" s="126">
        <v>6</v>
      </c>
      <c r="H17" s="125">
        <v>4</v>
      </c>
    </row>
    <row r="18" spans="1:10" s="124" customFormat="1" ht="15.75" customHeight="1">
      <c r="A18" s="127">
        <v>22203000000</v>
      </c>
      <c r="B18" s="128" t="s">
        <v>42</v>
      </c>
      <c r="C18" s="129">
        <v>147600</v>
      </c>
      <c r="D18" s="129">
        <v>97800</v>
      </c>
      <c r="E18" s="129"/>
      <c r="F18" s="129"/>
      <c r="G18" s="129"/>
      <c r="H18" s="130">
        <f>SUM(C18:G18)</f>
        <v>245400</v>
      </c>
      <c r="I18" s="131"/>
      <c r="J18" s="132"/>
    </row>
    <row r="19" spans="1:10" s="138" customFormat="1" ht="24.75" customHeight="1">
      <c r="A19" s="133"/>
      <c r="B19" s="134" t="s">
        <v>4</v>
      </c>
      <c r="C19" s="135">
        <f aca="true" t="shared" si="0" ref="C19:H19">SUM(C18:C18)</f>
        <v>147600</v>
      </c>
      <c r="D19" s="135">
        <f t="shared" si="0"/>
        <v>97800</v>
      </c>
      <c r="E19" s="135">
        <f t="shared" si="0"/>
        <v>0</v>
      </c>
      <c r="F19" s="135">
        <f t="shared" si="0"/>
        <v>0</v>
      </c>
      <c r="G19" s="135">
        <f t="shared" si="0"/>
        <v>0</v>
      </c>
      <c r="H19" s="135">
        <f t="shared" si="0"/>
        <v>245400</v>
      </c>
      <c r="I19" s="136"/>
      <c r="J19" s="137"/>
    </row>
    <row r="20" spans="4:8" ht="12" customHeight="1">
      <c r="D20" s="139"/>
      <c r="E20" s="137"/>
      <c r="F20" s="137"/>
      <c r="G20" s="137"/>
      <c r="H20" s="140"/>
    </row>
    <row r="21" spans="4:8" ht="12" customHeight="1">
      <c r="D21" s="139"/>
      <c r="E21" s="137"/>
      <c r="F21" s="137"/>
      <c r="G21" s="137"/>
      <c r="H21" s="140"/>
    </row>
    <row r="22" spans="1:10" s="144" customFormat="1" ht="18.75">
      <c r="A22" s="141" t="s">
        <v>8</v>
      </c>
      <c r="B22" s="141"/>
      <c r="C22" s="141"/>
      <c r="D22" s="120"/>
      <c r="E22" s="120"/>
      <c r="F22" s="120"/>
      <c r="G22" s="120"/>
      <c r="H22" s="142" t="s">
        <v>9</v>
      </c>
      <c r="I22" s="143"/>
      <c r="J22" s="120"/>
    </row>
    <row r="23" spans="1:10" s="144" customFormat="1" ht="16.5" customHeight="1">
      <c r="A23" s="145"/>
      <c r="B23" s="145"/>
      <c r="C23" s="145"/>
      <c r="D23" s="145"/>
      <c r="E23" s="146"/>
      <c r="F23" s="146"/>
      <c r="G23" s="145"/>
      <c r="H23" s="38"/>
      <c r="I23" s="38"/>
      <c r="J23" s="145"/>
    </row>
    <row r="24" spans="1:10" s="144" customFormat="1" ht="18.75" hidden="1">
      <c r="A24" s="145"/>
      <c r="B24" s="145"/>
      <c r="C24" s="145"/>
      <c r="D24" s="145"/>
      <c r="E24" s="146"/>
      <c r="F24" s="146"/>
      <c r="G24" s="145"/>
      <c r="H24" s="38"/>
      <c r="I24" s="38"/>
      <c r="J24" s="145"/>
    </row>
    <row r="25" spans="1:10" s="144" customFormat="1" ht="18.75">
      <c r="A25" s="145" t="s">
        <v>10</v>
      </c>
      <c r="B25" s="145"/>
      <c r="C25" s="145"/>
      <c r="D25" s="145"/>
      <c r="E25" s="146"/>
      <c r="F25" s="146"/>
      <c r="G25" s="145"/>
      <c r="H25" s="38"/>
      <c r="I25" s="38"/>
      <c r="J25" s="145"/>
    </row>
    <row r="26" spans="1:10" s="144" customFormat="1" ht="18.75">
      <c r="A26" s="145" t="s">
        <v>91</v>
      </c>
      <c r="B26" s="145"/>
      <c r="C26" s="145"/>
      <c r="D26" s="145"/>
      <c r="E26" s="145"/>
      <c r="F26" s="145"/>
      <c r="G26" s="145"/>
      <c r="H26" s="38" t="s">
        <v>93</v>
      </c>
      <c r="I26" s="38"/>
      <c r="J26" s="145"/>
    </row>
    <row r="27" spans="1:10" s="144" customFormat="1" ht="18.75">
      <c r="A27" s="145" t="s">
        <v>92</v>
      </c>
      <c r="B27" s="145"/>
      <c r="C27" s="145"/>
      <c r="D27" s="145"/>
      <c r="E27" s="145"/>
      <c r="F27" s="145"/>
      <c r="G27" s="145"/>
      <c r="H27" s="145"/>
      <c r="I27" s="145"/>
      <c r="J27" s="145"/>
    </row>
  </sheetData>
  <sheetProtection/>
  <mergeCells count="13">
    <mergeCell ref="H12:H16"/>
    <mergeCell ref="E14:E16"/>
    <mergeCell ref="A9:H9"/>
    <mergeCell ref="A8:H8"/>
    <mergeCell ref="A11:H11"/>
    <mergeCell ref="A10:H10"/>
    <mergeCell ref="G14:G16"/>
    <mergeCell ref="C14:C15"/>
    <mergeCell ref="F14:F16"/>
    <mergeCell ref="A12:A16"/>
    <mergeCell ref="B12:B16"/>
    <mergeCell ref="D14:D16"/>
    <mergeCell ref="C12:G13"/>
  </mergeCells>
  <printOptions/>
  <pageMargins left="1.1811023622047245" right="0.3937007874015748" top="0.7874015748031497" bottom="0.7874015748031497" header="0.15748031496062992" footer="0.03937007874015748"/>
  <pageSetup fitToWidth="3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5">
      <selection activeCell="E26" sqref="E26"/>
    </sheetView>
  </sheetViews>
  <sheetFormatPr defaultColWidth="9.00390625" defaultRowHeight="12.75"/>
  <cols>
    <col min="1" max="1" width="10.75390625" style="0" customWidth="1"/>
    <col min="2" max="2" width="7.625" style="0" customWidth="1"/>
    <col min="3" max="3" width="7.125" style="0" customWidth="1"/>
    <col min="4" max="4" width="32.75390625" style="0" customWidth="1"/>
    <col min="5" max="5" width="19.25390625" style="0" customWidth="1"/>
    <col min="6" max="6" width="9.875" style="0" customWidth="1"/>
    <col min="7" max="7" width="10.125" style="0" customWidth="1"/>
    <col min="8" max="8" width="10.25390625" style="0" customWidth="1"/>
    <col min="9" max="9" width="12.25390625" style="0" customWidth="1"/>
  </cols>
  <sheetData>
    <row r="1" spans="1:9" ht="18.75">
      <c r="A1" s="13"/>
      <c r="B1" s="13"/>
      <c r="C1" s="13"/>
      <c r="D1" s="13"/>
      <c r="E1" s="2" t="s">
        <v>11</v>
      </c>
      <c r="F1" s="1"/>
      <c r="G1" s="1"/>
      <c r="H1" s="1"/>
      <c r="I1" s="1"/>
    </row>
    <row r="2" spans="1:9" ht="18.75">
      <c r="A2" s="13"/>
      <c r="B2" s="13"/>
      <c r="C2" s="13"/>
      <c r="D2" s="13"/>
      <c r="E2" s="2" t="s">
        <v>0</v>
      </c>
      <c r="F2" s="1"/>
      <c r="G2" s="1"/>
      <c r="H2" s="1"/>
      <c r="I2" s="1"/>
    </row>
    <row r="3" spans="1:9" ht="18.75">
      <c r="A3" s="13"/>
      <c r="B3" s="13"/>
      <c r="C3" s="13"/>
      <c r="D3" s="13"/>
      <c r="E3" s="2" t="s">
        <v>145</v>
      </c>
      <c r="F3" s="1"/>
      <c r="G3" s="1"/>
      <c r="H3" s="1"/>
      <c r="I3" s="1"/>
    </row>
    <row r="4" spans="1:9" ht="18.75">
      <c r="A4" s="13"/>
      <c r="B4" s="13"/>
      <c r="C4" s="13"/>
      <c r="D4" s="13"/>
      <c r="E4" s="2" t="s">
        <v>1</v>
      </c>
      <c r="F4" s="1"/>
      <c r="G4" s="1"/>
      <c r="H4" s="1"/>
      <c r="I4" s="1"/>
    </row>
    <row r="5" spans="1:9" ht="18.75">
      <c r="A5" s="13"/>
      <c r="B5" s="13"/>
      <c r="C5" s="13"/>
      <c r="D5" s="13"/>
      <c r="E5" s="2" t="s">
        <v>94</v>
      </c>
      <c r="F5" s="37"/>
      <c r="G5" s="14"/>
      <c r="H5" s="14"/>
      <c r="I5" s="14"/>
    </row>
    <row r="6" spans="1:9" ht="18.75">
      <c r="A6" s="13"/>
      <c r="B6" s="13"/>
      <c r="C6" s="13"/>
      <c r="D6" s="13"/>
      <c r="E6" s="13"/>
      <c r="F6" s="15"/>
      <c r="G6" s="1"/>
      <c r="H6" s="1"/>
      <c r="I6" s="1"/>
    </row>
    <row r="7" spans="1:9" ht="38.25" customHeight="1">
      <c r="A7" s="152" t="s">
        <v>43</v>
      </c>
      <c r="B7" s="152"/>
      <c r="C7" s="152"/>
      <c r="D7" s="152"/>
      <c r="E7" s="152"/>
      <c r="F7" s="152"/>
      <c r="G7" s="152"/>
      <c r="H7" s="152"/>
      <c r="I7" s="152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16"/>
      <c r="B9" s="16"/>
      <c r="C9" s="16"/>
      <c r="D9" s="16"/>
      <c r="E9" s="16"/>
      <c r="F9" s="16"/>
      <c r="G9" s="16"/>
      <c r="H9" s="16"/>
      <c r="I9" s="17" t="s">
        <v>2</v>
      </c>
    </row>
    <row r="10" spans="1:9" ht="12.75">
      <c r="A10" s="153" t="s">
        <v>12</v>
      </c>
      <c r="B10" s="153" t="s">
        <v>13</v>
      </c>
      <c r="C10" s="153" t="s">
        <v>14</v>
      </c>
      <c r="D10" s="153" t="s">
        <v>15</v>
      </c>
      <c r="E10" s="151" t="s">
        <v>16</v>
      </c>
      <c r="F10" s="151" t="s">
        <v>17</v>
      </c>
      <c r="G10" s="151" t="s">
        <v>18</v>
      </c>
      <c r="H10" s="151" t="s">
        <v>19</v>
      </c>
      <c r="I10" s="151" t="s">
        <v>20</v>
      </c>
    </row>
    <row r="11" spans="1:9" ht="12.75">
      <c r="A11" s="186"/>
      <c r="B11" s="186"/>
      <c r="C11" s="186"/>
      <c r="D11" s="186"/>
      <c r="E11" s="151"/>
      <c r="F11" s="151"/>
      <c r="G11" s="151"/>
      <c r="H11" s="151"/>
      <c r="I11" s="151"/>
    </row>
    <row r="12" spans="1:9" ht="12.75">
      <c r="A12" s="186"/>
      <c r="B12" s="186"/>
      <c r="C12" s="186"/>
      <c r="D12" s="186"/>
      <c r="E12" s="151"/>
      <c r="F12" s="151"/>
      <c r="G12" s="151"/>
      <c r="H12" s="151"/>
      <c r="I12" s="151"/>
    </row>
    <row r="13" spans="1:9" ht="87.75" customHeight="1">
      <c r="A13" s="187"/>
      <c r="B13" s="187"/>
      <c r="C13" s="187"/>
      <c r="D13" s="187"/>
      <c r="E13" s="151"/>
      <c r="F13" s="151"/>
      <c r="G13" s="151"/>
      <c r="H13" s="151"/>
      <c r="I13" s="151"/>
    </row>
    <row r="14" spans="1:9" ht="12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</row>
    <row r="15" spans="1:9" ht="25.5">
      <c r="A15" s="19" t="s">
        <v>44</v>
      </c>
      <c r="B15" s="19"/>
      <c r="C15" s="19"/>
      <c r="D15" s="20" t="s">
        <v>45</v>
      </c>
      <c r="E15" s="21"/>
      <c r="F15" s="23"/>
      <c r="G15" s="23"/>
      <c r="H15" s="23"/>
      <c r="I15" s="24">
        <f>SUM(I16)</f>
        <v>128770</v>
      </c>
    </row>
    <row r="16" spans="1:9" ht="25.5">
      <c r="A16" s="21" t="s">
        <v>46</v>
      </c>
      <c r="B16" s="21"/>
      <c r="C16" s="21"/>
      <c r="D16" s="22" t="s">
        <v>45</v>
      </c>
      <c r="E16" s="21"/>
      <c r="F16" s="23"/>
      <c r="G16" s="23"/>
      <c r="H16" s="23"/>
      <c r="I16" s="25">
        <f>SUM(I17:I20)</f>
        <v>128770</v>
      </c>
    </row>
    <row r="17" spans="1:9" ht="25.5">
      <c r="A17" s="40" t="s">
        <v>147</v>
      </c>
      <c r="B17" s="40" t="s">
        <v>148</v>
      </c>
      <c r="C17" s="41" t="s">
        <v>149</v>
      </c>
      <c r="D17" s="47" t="s">
        <v>150</v>
      </c>
      <c r="E17" s="21" t="s">
        <v>21</v>
      </c>
      <c r="F17" s="23"/>
      <c r="G17" s="23"/>
      <c r="H17" s="23"/>
      <c r="I17" s="25">
        <v>61880</v>
      </c>
    </row>
    <row r="18" spans="1:9" ht="25.5">
      <c r="A18" s="21" t="s">
        <v>151</v>
      </c>
      <c r="B18" s="21" t="s">
        <v>152</v>
      </c>
      <c r="C18" s="41" t="s">
        <v>60</v>
      </c>
      <c r="D18" s="47" t="s">
        <v>153</v>
      </c>
      <c r="E18" s="21" t="s">
        <v>21</v>
      </c>
      <c r="F18" s="23"/>
      <c r="G18" s="23"/>
      <c r="H18" s="23"/>
      <c r="I18" s="25">
        <v>44720</v>
      </c>
    </row>
    <row r="19" spans="1:9" ht="76.5">
      <c r="A19" s="21" t="s">
        <v>154</v>
      </c>
      <c r="B19" s="40">
        <v>6083</v>
      </c>
      <c r="C19" s="41" t="s">
        <v>155</v>
      </c>
      <c r="D19" s="47" t="s">
        <v>156</v>
      </c>
      <c r="E19" s="21" t="s">
        <v>21</v>
      </c>
      <c r="F19" s="23"/>
      <c r="G19" s="23"/>
      <c r="H19" s="23"/>
      <c r="I19" s="43">
        <v>655998</v>
      </c>
    </row>
    <row r="20" spans="1:9" ht="93.75" customHeight="1">
      <c r="A20" s="21" t="s">
        <v>157</v>
      </c>
      <c r="B20" s="21" t="s">
        <v>158</v>
      </c>
      <c r="C20" s="21" t="s">
        <v>159</v>
      </c>
      <c r="D20" s="47" t="s">
        <v>160</v>
      </c>
      <c r="E20" s="21" t="s">
        <v>21</v>
      </c>
      <c r="F20" s="23"/>
      <c r="G20" s="23"/>
      <c r="H20" s="23"/>
      <c r="I20" s="25">
        <v>-633828</v>
      </c>
    </row>
    <row r="21" spans="1:9" s="92" customFormat="1" ht="25.5">
      <c r="A21" s="84" t="s">
        <v>25</v>
      </c>
      <c r="B21" s="80"/>
      <c r="C21" s="81"/>
      <c r="D21" s="85" t="s">
        <v>27</v>
      </c>
      <c r="E21" s="19"/>
      <c r="F21" s="91"/>
      <c r="G21" s="91"/>
      <c r="H21" s="91"/>
      <c r="I21" s="24">
        <f>SUM(I22)</f>
        <v>-26082</v>
      </c>
    </row>
    <row r="22" spans="1:9" ht="25.5">
      <c r="A22" s="40" t="s">
        <v>26</v>
      </c>
      <c r="B22" s="4"/>
      <c r="C22" s="82"/>
      <c r="D22" s="42" t="s">
        <v>38</v>
      </c>
      <c r="E22" s="21"/>
      <c r="F22" s="23"/>
      <c r="G22" s="23"/>
      <c r="H22" s="23"/>
      <c r="I22" s="25">
        <f>SUM(I23)</f>
        <v>-26082</v>
      </c>
    </row>
    <row r="23" spans="1:9" ht="76.5">
      <c r="A23" s="40" t="s">
        <v>68</v>
      </c>
      <c r="B23" s="40" t="s">
        <v>65</v>
      </c>
      <c r="C23" s="41" t="s">
        <v>64</v>
      </c>
      <c r="D23" s="42" t="s">
        <v>66</v>
      </c>
      <c r="E23" s="21" t="s">
        <v>21</v>
      </c>
      <c r="F23" s="23"/>
      <c r="G23" s="23"/>
      <c r="H23" s="23"/>
      <c r="I23" s="25">
        <v>-26082</v>
      </c>
    </row>
    <row r="24" spans="1:9" s="92" customFormat="1" ht="25.5">
      <c r="A24" s="84" t="s">
        <v>161</v>
      </c>
      <c r="B24" s="80"/>
      <c r="C24" s="81"/>
      <c r="D24" s="118" t="s">
        <v>165</v>
      </c>
      <c r="E24" s="19"/>
      <c r="F24" s="91"/>
      <c r="G24" s="91"/>
      <c r="H24" s="91"/>
      <c r="I24" s="24">
        <f>SUM(I25)</f>
        <v>15200</v>
      </c>
    </row>
    <row r="25" spans="1:9" ht="25.5">
      <c r="A25" s="40" t="s">
        <v>162</v>
      </c>
      <c r="B25" s="4"/>
      <c r="C25" s="82"/>
      <c r="D25" s="47" t="s">
        <v>165</v>
      </c>
      <c r="E25" s="21"/>
      <c r="F25" s="23"/>
      <c r="G25" s="23"/>
      <c r="H25" s="23"/>
      <c r="I25" s="25">
        <f>I26</f>
        <v>15200</v>
      </c>
    </row>
    <row r="26" spans="1:9" ht="51">
      <c r="A26" s="40" t="s">
        <v>163</v>
      </c>
      <c r="B26" s="40">
        <v>160</v>
      </c>
      <c r="C26" s="41" t="s">
        <v>80</v>
      </c>
      <c r="D26" s="47" t="s">
        <v>164</v>
      </c>
      <c r="E26" s="21" t="s">
        <v>21</v>
      </c>
      <c r="F26" s="23"/>
      <c r="G26" s="23"/>
      <c r="H26" s="23"/>
      <c r="I26" s="25">
        <v>15200</v>
      </c>
    </row>
    <row r="27" spans="1:9" ht="12.75">
      <c r="A27" s="27"/>
      <c r="B27" s="27"/>
      <c r="C27" s="27"/>
      <c r="D27" s="28" t="s">
        <v>22</v>
      </c>
      <c r="E27" s="29"/>
      <c r="F27" s="26"/>
      <c r="G27" s="28"/>
      <c r="H27" s="30"/>
      <c r="I27" s="26">
        <f>SUM(I15+I21+I24)</f>
        <v>117888</v>
      </c>
    </row>
    <row r="28" spans="1:9" ht="12.75">
      <c r="A28" s="86"/>
      <c r="B28" s="86"/>
      <c r="C28" s="86"/>
      <c r="D28" s="87"/>
      <c r="E28" s="88"/>
      <c r="F28" s="89"/>
      <c r="G28" s="87"/>
      <c r="H28" s="90"/>
      <c r="I28" s="89"/>
    </row>
    <row r="29" spans="1:9" ht="12.75">
      <c r="A29" s="86"/>
      <c r="B29" s="86"/>
      <c r="C29" s="86"/>
      <c r="D29" s="87"/>
      <c r="E29" s="88"/>
      <c r="F29" s="89"/>
      <c r="G29" s="87"/>
      <c r="H29" s="90"/>
      <c r="I29" s="89"/>
    </row>
    <row r="30" spans="1:9" ht="12.75">
      <c r="A30" s="86"/>
      <c r="B30" s="86"/>
      <c r="C30" s="86"/>
      <c r="D30" s="87"/>
      <c r="E30" s="88"/>
      <c r="F30" s="89"/>
      <c r="G30" s="87"/>
      <c r="H30" s="90"/>
      <c r="I30" s="89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2"/>
    </row>
    <row r="32" spans="1:9" ht="18.75">
      <c r="A32" s="12" t="s">
        <v>8</v>
      </c>
      <c r="B32" s="12"/>
      <c r="C32" s="12"/>
      <c r="D32" s="2"/>
      <c r="E32" s="2"/>
      <c r="F32" s="2"/>
      <c r="G32" s="2"/>
      <c r="H32" s="12" t="s">
        <v>9</v>
      </c>
      <c r="I32" s="33"/>
    </row>
    <row r="33" spans="1:9" ht="18.75">
      <c r="A33" s="12"/>
      <c r="B33" s="12"/>
      <c r="C33" s="12"/>
      <c r="D33" s="2"/>
      <c r="E33" s="2"/>
      <c r="F33" s="2"/>
      <c r="G33" s="2"/>
      <c r="H33" s="12"/>
      <c r="I33" s="34"/>
    </row>
    <row r="34" spans="1:9" ht="18.75">
      <c r="A34" s="2"/>
      <c r="B34" s="2"/>
      <c r="C34" s="2"/>
      <c r="D34" s="2"/>
      <c r="E34" s="2"/>
      <c r="F34" s="2"/>
      <c r="G34" s="2"/>
      <c r="H34" s="2"/>
      <c r="I34" s="34"/>
    </row>
    <row r="35" spans="1:9" ht="18.75">
      <c r="A35" s="2" t="s">
        <v>10</v>
      </c>
      <c r="B35" s="2"/>
      <c r="C35" s="2"/>
      <c r="D35" s="2"/>
      <c r="E35" s="2"/>
      <c r="F35" s="2"/>
      <c r="G35" s="2"/>
      <c r="H35" s="2"/>
      <c r="I35" s="35"/>
    </row>
    <row r="36" spans="1:9" ht="18.75">
      <c r="A36" s="2" t="s">
        <v>91</v>
      </c>
      <c r="B36" s="2"/>
      <c r="C36" s="2"/>
      <c r="D36" s="2"/>
      <c r="E36" s="2"/>
      <c r="F36" s="2"/>
      <c r="G36" s="2"/>
      <c r="H36" s="2"/>
      <c r="I36" s="35"/>
    </row>
    <row r="37" spans="1:9" ht="18.75">
      <c r="A37" s="2" t="s">
        <v>92</v>
      </c>
      <c r="B37" s="2"/>
      <c r="C37" s="2"/>
      <c r="D37" s="2"/>
      <c r="E37" s="2"/>
      <c r="F37" s="2"/>
      <c r="G37" s="2"/>
      <c r="H37" s="2" t="s">
        <v>93</v>
      </c>
      <c r="I37" s="35"/>
    </row>
    <row r="38" spans="1:9" ht="12.75">
      <c r="A38" s="16"/>
      <c r="B38" s="16"/>
      <c r="C38" s="16"/>
      <c r="D38" s="16"/>
      <c r="E38" s="16"/>
      <c r="F38" s="16"/>
      <c r="G38" s="16"/>
      <c r="H38" s="16"/>
      <c r="I38" s="36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36"/>
    </row>
  </sheetData>
  <sheetProtection/>
  <mergeCells count="10">
    <mergeCell ref="G10:G13"/>
    <mergeCell ref="H10:H13"/>
    <mergeCell ref="I10:I13"/>
    <mergeCell ref="A7:I7"/>
    <mergeCell ref="A10:A13"/>
    <mergeCell ref="B10:B13"/>
    <mergeCell ref="C10:C13"/>
    <mergeCell ref="D10:D13"/>
    <mergeCell ref="E10:E13"/>
    <mergeCell ref="F10:F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25">
      <selection activeCell="B15" sqref="B15"/>
    </sheetView>
  </sheetViews>
  <sheetFormatPr defaultColWidth="9.00390625" defaultRowHeight="12.75"/>
  <cols>
    <col min="1" max="1" width="9.75390625" style="0" customWidth="1"/>
    <col min="2" max="2" width="7.125" style="0" customWidth="1"/>
    <col min="3" max="3" width="6.625" style="0" customWidth="1"/>
    <col min="4" max="4" width="35.75390625" style="0" customWidth="1"/>
    <col min="5" max="5" width="29.625" style="0" customWidth="1"/>
    <col min="6" max="6" width="11.625" style="0" customWidth="1"/>
    <col min="7" max="7" width="10.375" style="0" customWidth="1"/>
    <col min="8" max="8" width="12.625" style="0" customWidth="1"/>
    <col min="9" max="9" width="12.25390625" style="0" customWidth="1"/>
  </cols>
  <sheetData>
    <row r="1" spans="1:13" ht="18.75">
      <c r="A1" s="1"/>
      <c r="B1" s="1"/>
      <c r="C1" s="1"/>
      <c r="D1" s="1"/>
      <c r="E1" s="2" t="s">
        <v>47</v>
      </c>
      <c r="F1" s="1"/>
      <c r="G1" s="1"/>
      <c r="H1" s="1"/>
      <c r="I1" s="1"/>
      <c r="J1" s="1"/>
      <c r="K1" s="1"/>
      <c r="L1" s="1"/>
      <c r="M1" s="1"/>
    </row>
    <row r="2" spans="1:13" ht="18.7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</row>
    <row r="3" spans="1:13" ht="18.75">
      <c r="A3" s="1"/>
      <c r="B3" s="1"/>
      <c r="C3" s="1"/>
      <c r="D3" s="1"/>
      <c r="E3" s="2" t="s">
        <v>145</v>
      </c>
      <c r="F3" s="1"/>
      <c r="G3" s="1"/>
      <c r="H3" s="1"/>
      <c r="I3" s="1"/>
      <c r="J3" s="1"/>
      <c r="K3" s="1"/>
      <c r="L3" s="1"/>
      <c r="M3" s="1"/>
    </row>
    <row r="4" spans="1:13" ht="18.75">
      <c r="A4" s="1"/>
      <c r="B4" s="1"/>
      <c r="C4" s="1"/>
      <c r="D4" s="1"/>
      <c r="E4" s="2" t="s">
        <v>1</v>
      </c>
      <c r="F4" s="1"/>
      <c r="G4" s="1"/>
      <c r="H4" s="1"/>
      <c r="I4" s="1"/>
      <c r="J4" s="1"/>
      <c r="K4" s="1"/>
      <c r="L4" s="1"/>
      <c r="M4" s="1"/>
    </row>
    <row r="5" spans="1:13" ht="18.75">
      <c r="A5" s="1"/>
      <c r="B5" s="1"/>
      <c r="C5" s="1"/>
      <c r="D5" s="1"/>
      <c r="E5" s="2" t="s">
        <v>94</v>
      </c>
      <c r="F5" s="37"/>
      <c r="G5" s="1"/>
      <c r="H5" s="1"/>
      <c r="I5" s="1"/>
      <c r="J5" s="1"/>
      <c r="K5" s="1"/>
      <c r="L5" s="1"/>
      <c r="M5" s="1"/>
    </row>
    <row r="6" spans="1:13" ht="18.75">
      <c r="A6" s="1"/>
      <c r="B6" s="1"/>
      <c r="C6" s="1"/>
      <c r="D6" s="1"/>
      <c r="E6" s="2"/>
      <c r="F6" s="37"/>
      <c r="G6" s="1"/>
      <c r="H6" s="1"/>
      <c r="I6" s="1"/>
      <c r="J6" s="1"/>
      <c r="K6" s="1"/>
      <c r="L6" s="1"/>
      <c r="M6" s="1"/>
    </row>
    <row r="7" spans="1:13" ht="33" customHeight="1">
      <c r="A7" s="188" t="s">
        <v>53</v>
      </c>
      <c r="B7" s="188"/>
      <c r="C7" s="188"/>
      <c r="D7" s="188"/>
      <c r="E7" s="188"/>
      <c r="F7" s="188"/>
      <c r="G7" s="188"/>
      <c r="H7" s="188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 t="s">
        <v>41</v>
      </c>
      <c r="I8" s="1"/>
      <c r="J8" s="1"/>
      <c r="K8" s="1"/>
      <c r="L8" s="1"/>
      <c r="M8" s="1"/>
    </row>
    <row r="9" spans="1:13" ht="90" customHeight="1">
      <c r="A9" s="44" t="s">
        <v>48</v>
      </c>
      <c r="B9" s="44" t="s">
        <v>13</v>
      </c>
      <c r="C9" s="44" t="s">
        <v>14</v>
      </c>
      <c r="D9" s="44" t="s">
        <v>49</v>
      </c>
      <c r="E9" s="44" t="s">
        <v>50</v>
      </c>
      <c r="F9" s="44" t="s">
        <v>5</v>
      </c>
      <c r="G9" s="44" t="s">
        <v>51</v>
      </c>
      <c r="H9" s="44" t="s">
        <v>52</v>
      </c>
      <c r="I9" s="1"/>
      <c r="J9" s="1"/>
      <c r="K9" s="1"/>
      <c r="L9" s="1"/>
      <c r="M9" s="1"/>
    </row>
    <row r="10" spans="1:13" ht="12.7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1"/>
      <c r="J10" s="1"/>
      <c r="K10" s="1"/>
      <c r="L10" s="1"/>
      <c r="M10" s="1"/>
    </row>
    <row r="11" spans="1:13" ht="25.5">
      <c r="A11" s="19" t="s">
        <v>44</v>
      </c>
      <c r="B11" s="46"/>
      <c r="C11" s="46"/>
      <c r="D11" s="7" t="s">
        <v>45</v>
      </c>
      <c r="E11" s="7"/>
      <c r="F11" s="39">
        <f>F12</f>
        <v>790394</v>
      </c>
      <c r="G11" s="39">
        <f>G12</f>
        <v>301151</v>
      </c>
      <c r="H11" s="39">
        <f>H12</f>
        <v>1091545</v>
      </c>
      <c r="I11" s="1"/>
      <c r="J11" s="1"/>
      <c r="K11" s="1"/>
      <c r="L11" s="1"/>
      <c r="M11" s="1"/>
    </row>
    <row r="12" spans="1:13" ht="25.5">
      <c r="A12" s="21" t="s">
        <v>46</v>
      </c>
      <c r="B12" s="46"/>
      <c r="C12" s="46"/>
      <c r="D12" s="46" t="s">
        <v>45</v>
      </c>
      <c r="E12" s="46"/>
      <c r="F12" s="43">
        <f>SUM(F13:F21)</f>
        <v>790394</v>
      </c>
      <c r="G12" s="43">
        <f>SUM(G13:G21)</f>
        <v>301151</v>
      </c>
      <c r="H12" s="43">
        <f>SUM(H13:H21)</f>
        <v>1091545</v>
      </c>
      <c r="I12" s="1"/>
      <c r="J12" s="1"/>
      <c r="K12" s="1"/>
      <c r="L12" s="1"/>
      <c r="M12" s="1"/>
    </row>
    <row r="13" spans="1:13" ht="63.75">
      <c r="A13" s="56" t="s">
        <v>189</v>
      </c>
      <c r="B13" s="56" t="s">
        <v>190</v>
      </c>
      <c r="C13" s="41" t="s">
        <v>191</v>
      </c>
      <c r="D13" s="46" t="s">
        <v>192</v>
      </c>
      <c r="E13" s="46" t="s">
        <v>193</v>
      </c>
      <c r="F13" s="43">
        <v>100000</v>
      </c>
      <c r="G13" s="43">
        <v>0</v>
      </c>
      <c r="H13" s="43">
        <f aca="true" t="shared" si="0" ref="H13:H21">F13+G13</f>
        <v>100000</v>
      </c>
      <c r="I13" s="1"/>
      <c r="J13" s="1"/>
      <c r="K13" s="1"/>
      <c r="L13" s="1"/>
      <c r="M13" s="1"/>
    </row>
    <row r="14" spans="1:13" ht="25.5">
      <c r="A14" s="56" t="s">
        <v>166</v>
      </c>
      <c r="B14" s="56" t="s">
        <v>167</v>
      </c>
      <c r="C14" s="41" t="s">
        <v>72</v>
      </c>
      <c r="D14" s="46" t="s">
        <v>168</v>
      </c>
      <c r="E14" s="46" t="s">
        <v>169</v>
      </c>
      <c r="F14" s="43">
        <v>50000</v>
      </c>
      <c r="G14" s="43">
        <v>0</v>
      </c>
      <c r="H14" s="43">
        <f t="shared" si="0"/>
        <v>50000</v>
      </c>
      <c r="I14" s="1"/>
      <c r="J14" s="1"/>
      <c r="K14" s="1"/>
      <c r="L14" s="1"/>
      <c r="M14" s="1"/>
    </row>
    <row r="15" spans="1:13" ht="55.5" customHeight="1">
      <c r="A15" s="56" t="s">
        <v>170</v>
      </c>
      <c r="B15" s="56" t="s">
        <v>172</v>
      </c>
      <c r="C15" s="41" t="s">
        <v>174</v>
      </c>
      <c r="D15" s="46" t="s">
        <v>175</v>
      </c>
      <c r="E15" s="46" t="s">
        <v>194</v>
      </c>
      <c r="F15" s="43">
        <v>-53000</v>
      </c>
      <c r="G15" s="43">
        <v>0</v>
      </c>
      <c r="H15" s="43">
        <f t="shared" si="0"/>
        <v>-53000</v>
      </c>
      <c r="I15" s="1"/>
      <c r="J15" s="1"/>
      <c r="K15" s="1"/>
      <c r="L15" s="1"/>
      <c r="M15" s="1"/>
    </row>
    <row r="16" spans="1:13" ht="50.25" customHeight="1">
      <c r="A16" s="56" t="s">
        <v>171</v>
      </c>
      <c r="B16" s="56" t="s">
        <v>173</v>
      </c>
      <c r="C16" s="41" t="s">
        <v>174</v>
      </c>
      <c r="D16" s="46" t="s">
        <v>176</v>
      </c>
      <c r="E16" s="46" t="s">
        <v>194</v>
      </c>
      <c r="F16" s="43">
        <v>53000</v>
      </c>
      <c r="G16" s="43">
        <v>0</v>
      </c>
      <c r="H16" s="43">
        <f t="shared" si="0"/>
        <v>53000</v>
      </c>
      <c r="I16" s="1"/>
      <c r="J16" s="1"/>
      <c r="K16" s="1"/>
      <c r="L16" s="1"/>
      <c r="M16" s="1"/>
    </row>
    <row r="17" spans="1:13" ht="42.75" customHeight="1">
      <c r="A17" s="56" t="s">
        <v>151</v>
      </c>
      <c r="B17" s="56" t="s">
        <v>152</v>
      </c>
      <c r="C17" s="41" t="s">
        <v>60</v>
      </c>
      <c r="D17" s="46" t="s">
        <v>153</v>
      </c>
      <c r="E17" s="46" t="s">
        <v>197</v>
      </c>
      <c r="F17" s="43">
        <v>0</v>
      </c>
      <c r="G17" s="43">
        <v>44720</v>
      </c>
      <c r="H17" s="43">
        <f t="shared" si="0"/>
        <v>44720</v>
      </c>
      <c r="I17" s="1"/>
      <c r="J17" s="1"/>
      <c r="K17" s="1"/>
      <c r="L17" s="1"/>
      <c r="M17" s="1"/>
    </row>
    <row r="18" spans="1:13" ht="25.5">
      <c r="A18" s="56" t="s">
        <v>77</v>
      </c>
      <c r="B18" s="56" t="s">
        <v>69</v>
      </c>
      <c r="C18" s="41" t="s">
        <v>60</v>
      </c>
      <c r="D18" s="42" t="s">
        <v>70</v>
      </c>
      <c r="E18" s="46" t="s">
        <v>61</v>
      </c>
      <c r="F18" s="43">
        <v>588940</v>
      </c>
      <c r="G18" s="43">
        <v>0</v>
      </c>
      <c r="H18" s="43">
        <f t="shared" si="0"/>
        <v>588940</v>
      </c>
      <c r="I18" s="1"/>
      <c r="J18" s="1"/>
      <c r="K18" s="1"/>
      <c r="L18" s="1"/>
      <c r="M18" s="1"/>
    </row>
    <row r="19" spans="1:13" ht="40.5" customHeight="1">
      <c r="A19" s="56" t="s">
        <v>177</v>
      </c>
      <c r="B19" s="56" t="s">
        <v>178</v>
      </c>
      <c r="C19" s="56" t="s">
        <v>179</v>
      </c>
      <c r="D19" s="47" t="s">
        <v>180</v>
      </c>
      <c r="E19" s="46" t="s">
        <v>195</v>
      </c>
      <c r="F19" s="43">
        <v>51454</v>
      </c>
      <c r="G19" s="43">
        <v>0</v>
      </c>
      <c r="H19" s="43">
        <f t="shared" si="0"/>
        <v>51454</v>
      </c>
      <c r="I19" s="1"/>
      <c r="J19" s="1"/>
      <c r="K19" s="1"/>
      <c r="L19" s="1"/>
      <c r="M19" s="1"/>
    </row>
    <row r="20" spans="1:13" ht="97.5" customHeight="1">
      <c r="A20" s="56" t="s">
        <v>181</v>
      </c>
      <c r="B20" s="56" t="s">
        <v>182</v>
      </c>
      <c r="C20" s="56" t="s">
        <v>183</v>
      </c>
      <c r="D20" s="47" t="s">
        <v>184</v>
      </c>
      <c r="E20" s="46" t="s">
        <v>196</v>
      </c>
      <c r="F20" s="43">
        <v>0</v>
      </c>
      <c r="G20" s="43">
        <v>132031</v>
      </c>
      <c r="H20" s="43">
        <f t="shared" si="0"/>
        <v>132031</v>
      </c>
      <c r="I20" s="1"/>
      <c r="J20" s="1"/>
      <c r="K20" s="1"/>
      <c r="L20" s="1"/>
      <c r="M20" s="1"/>
    </row>
    <row r="21" spans="1:13" ht="37.5" customHeight="1">
      <c r="A21" s="56" t="s">
        <v>185</v>
      </c>
      <c r="B21" s="56" t="s">
        <v>186</v>
      </c>
      <c r="C21" s="56" t="s">
        <v>187</v>
      </c>
      <c r="D21" s="47" t="s">
        <v>188</v>
      </c>
      <c r="E21" s="46" t="s">
        <v>196</v>
      </c>
      <c r="F21" s="43">
        <v>0</v>
      </c>
      <c r="G21" s="43">
        <v>124400</v>
      </c>
      <c r="H21" s="43">
        <f t="shared" si="0"/>
        <v>124400</v>
      </c>
      <c r="I21" s="1"/>
      <c r="J21" s="1"/>
      <c r="K21" s="1"/>
      <c r="L21" s="1"/>
      <c r="M21" s="1"/>
    </row>
    <row r="22" spans="1:13" ht="12.75">
      <c r="A22" s="46"/>
      <c r="B22" s="46"/>
      <c r="C22" s="46"/>
      <c r="D22" s="7" t="s">
        <v>4</v>
      </c>
      <c r="E22" s="7"/>
      <c r="F22" s="39">
        <f>SUM(F13:F21)</f>
        <v>790394</v>
      </c>
      <c r="G22" s="39">
        <f>SUM(G13:G21)</f>
        <v>301151</v>
      </c>
      <c r="H22" s="39">
        <f>SUM(H13:H21)</f>
        <v>1091545</v>
      </c>
      <c r="I22" s="1"/>
      <c r="J22" s="1"/>
      <c r="K22" s="1"/>
      <c r="L22" s="1"/>
      <c r="M22" s="1"/>
    </row>
    <row r="23" spans="1:13" s="58" customFormat="1" ht="38.25">
      <c r="A23" s="19" t="s">
        <v>82</v>
      </c>
      <c r="B23" s="46"/>
      <c r="C23" s="46"/>
      <c r="D23" s="7" t="s">
        <v>85</v>
      </c>
      <c r="E23" s="7"/>
      <c r="F23" s="39">
        <f>F24</f>
        <v>11645</v>
      </c>
      <c r="G23" s="39">
        <f>G24</f>
        <v>0</v>
      </c>
      <c r="H23" s="39">
        <f>H24</f>
        <v>11645</v>
      </c>
      <c r="I23" s="57"/>
      <c r="J23" s="57"/>
      <c r="K23" s="57"/>
      <c r="L23" s="57"/>
      <c r="M23" s="57"/>
    </row>
    <row r="24" spans="1:13" s="58" customFormat="1" ht="38.25">
      <c r="A24" s="21" t="s">
        <v>84</v>
      </c>
      <c r="B24" s="46"/>
      <c r="C24" s="46"/>
      <c r="D24" s="46" t="s">
        <v>85</v>
      </c>
      <c r="E24" s="7"/>
      <c r="F24" s="43">
        <f>SUM(F25:F26)</f>
        <v>11645</v>
      </c>
      <c r="G24" s="43">
        <f>SUM(G25:G26)</f>
        <v>0</v>
      </c>
      <c r="H24" s="43">
        <f>SUM(H25:H26)</f>
        <v>11645</v>
      </c>
      <c r="I24" s="57"/>
      <c r="J24" s="57"/>
      <c r="K24" s="57"/>
      <c r="L24" s="57"/>
      <c r="M24" s="57"/>
    </row>
    <row r="25" spans="1:13" s="58" customFormat="1" ht="25.5">
      <c r="A25" s="4">
        <v>1516013</v>
      </c>
      <c r="B25" s="4">
        <v>6013</v>
      </c>
      <c r="C25" s="41" t="s">
        <v>60</v>
      </c>
      <c r="D25" s="46" t="s">
        <v>198</v>
      </c>
      <c r="E25" s="46" t="s">
        <v>199</v>
      </c>
      <c r="F25" s="43">
        <v>6423</v>
      </c>
      <c r="G25" s="43">
        <v>0</v>
      </c>
      <c r="H25" s="43">
        <f>F25+G25</f>
        <v>6423</v>
      </c>
      <c r="I25" s="57"/>
      <c r="J25" s="57"/>
      <c r="K25" s="57"/>
      <c r="L25" s="57"/>
      <c r="M25" s="57"/>
    </row>
    <row r="26" spans="1:13" s="58" customFormat="1" ht="69" customHeight="1">
      <c r="A26" s="4">
        <v>1516030</v>
      </c>
      <c r="B26" s="4">
        <v>6030</v>
      </c>
      <c r="C26" s="41" t="s">
        <v>60</v>
      </c>
      <c r="D26" s="42" t="s">
        <v>70</v>
      </c>
      <c r="E26" s="46" t="s">
        <v>200</v>
      </c>
      <c r="F26" s="43">
        <v>5222</v>
      </c>
      <c r="G26" s="43">
        <v>0</v>
      </c>
      <c r="H26" s="43">
        <f>F26+G26</f>
        <v>5222</v>
      </c>
      <c r="I26" s="57"/>
      <c r="J26" s="57"/>
      <c r="K26" s="57"/>
      <c r="L26" s="57"/>
      <c r="M26" s="57"/>
    </row>
    <row r="27" spans="1:13" s="58" customFormat="1" ht="12.75">
      <c r="A27" s="46"/>
      <c r="B27" s="46"/>
      <c r="C27" s="46"/>
      <c r="D27" s="7" t="s">
        <v>4</v>
      </c>
      <c r="E27" s="46"/>
      <c r="F27" s="39">
        <f>SUM(F25:F26)</f>
        <v>11645</v>
      </c>
      <c r="G27" s="39">
        <f>SUM(G25:G26)</f>
        <v>0</v>
      </c>
      <c r="H27" s="39">
        <f>SUM(H25:H26)</f>
        <v>11645</v>
      </c>
      <c r="I27" s="57"/>
      <c r="J27" s="57"/>
      <c r="K27" s="57"/>
      <c r="L27" s="57"/>
      <c r="M27" s="57"/>
    </row>
    <row r="28" spans="1:13" ht="12.75">
      <c r="A28" s="46"/>
      <c r="B28" s="46"/>
      <c r="C28" s="46"/>
      <c r="D28" s="46" t="s">
        <v>23</v>
      </c>
      <c r="E28" s="46"/>
      <c r="F28" s="39">
        <f>F22+F27</f>
        <v>802039</v>
      </c>
      <c r="G28" s="39">
        <f>G22+G27</f>
        <v>301151</v>
      </c>
      <c r="H28" s="39">
        <f>H22+H27</f>
        <v>1103190</v>
      </c>
      <c r="I28" s="1"/>
      <c r="J28" s="1"/>
      <c r="K28" s="1"/>
      <c r="L28" s="1"/>
      <c r="M28" s="1"/>
    </row>
    <row r="29" spans="1:13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9" ht="18.75">
      <c r="A30" s="12" t="s">
        <v>8</v>
      </c>
      <c r="B30" s="12"/>
      <c r="C30" s="12"/>
      <c r="D30" s="2"/>
      <c r="E30" s="2"/>
      <c r="F30" s="2"/>
      <c r="G30" s="12" t="s">
        <v>9</v>
      </c>
      <c r="H30" s="12"/>
      <c r="I30" s="33"/>
    </row>
    <row r="31" spans="1:9" ht="12.75" customHeight="1">
      <c r="A31" s="2"/>
      <c r="B31" s="2"/>
      <c r="C31" s="2"/>
      <c r="D31" s="2"/>
      <c r="E31" s="2"/>
      <c r="F31" s="2"/>
      <c r="G31" s="2"/>
      <c r="H31" s="48"/>
      <c r="I31" s="34"/>
    </row>
    <row r="32" spans="1:9" ht="18.75">
      <c r="A32" s="2" t="s">
        <v>10</v>
      </c>
      <c r="B32" s="2"/>
      <c r="C32" s="2"/>
      <c r="D32" s="2"/>
      <c r="E32" s="2"/>
      <c r="F32" s="2"/>
      <c r="G32" s="2"/>
      <c r="H32" s="2"/>
      <c r="I32" s="35"/>
    </row>
    <row r="33" spans="1:9" ht="15.75" customHeight="1">
      <c r="A33" s="2" t="s">
        <v>91</v>
      </c>
      <c r="B33" s="2"/>
      <c r="C33" s="2"/>
      <c r="D33" s="2"/>
      <c r="E33" s="2"/>
      <c r="F33" s="2"/>
      <c r="G33" s="2" t="s">
        <v>93</v>
      </c>
      <c r="H33" s="2"/>
      <c r="I33" s="35"/>
    </row>
    <row r="34" spans="1:9" ht="16.5" customHeight="1">
      <c r="A34" s="2" t="s">
        <v>92</v>
      </c>
      <c r="B34" s="2"/>
      <c r="C34" s="2"/>
      <c r="D34" s="2"/>
      <c r="E34" s="2"/>
      <c r="F34" s="2"/>
      <c r="G34" s="2"/>
      <c r="H34" s="2"/>
      <c r="I34" s="35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36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sheetProtection/>
  <mergeCells count="1">
    <mergeCell ref="A7:H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2018-10-16T05:32:32Z</cp:lastPrinted>
  <dcterms:created xsi:type="dcterms:W3CDTF">2018-01-18T06:54:48Z</dcterms:created>
  <dcterms:modified xsi:type="dcterms:W3CDTF">2018-10-16T05:32:35Z</dcterms:modified>
  <cp:category/>
  <cp:version/>
  <cp:contentType/>
  <cp:contentStatus/>
</cp:coreProperties>
</file>